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4940" windowHeight="8160" activeTab="0"/>
  </bookViews>
  <sheets>
    <sheet name="на 31.12.2022 г. " sheetId="1" r:id="rId1"/>
    <sheet name="Лист1" sheetId="2" r:id="rId2"/>
  </sheets>
  <externalReferences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'на 31.12.2022 г. '!$6:$6</definedName>
    <definedName name="_xlnm.Print_Area" localSheetId="0">'на 31.12.2022 г. '!$A$1:$I$60</definedName>
  </definedNames>
  <calcPr fullCalcOnLoad="1"/>
</workbook>
</file>

<file path=xl/sharedStrings.xml><?xml version="1.0" encoding="utf-8"?>
<sst xmlns="http://schemas.openxmlformats.org/spreadsheetml/2006/main" count="118" uniqueCount="106">
  <si>
    <t>Код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</si>
  <si>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</si>
  <si>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</si>
  <si>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</si>
  <si>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</si>
  <si>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</si>
  <si>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</si>
  <si>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</si>
  <si>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</si>
  <si>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</si>
  <si>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</si>
  <si>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</si>
  <si>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</si>
  <si>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</si>
  <si>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</si>
  <si>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</si>
  <si>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</si>
  <si>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</si>
  <si>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</si>
  <si>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</si>
  <si>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</si>
  <si>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</si>
  <si>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</si>
  <si>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</si>
  <si>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</si>
  <si>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</si>
  <si>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</si>
  <si>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</si>
  <si>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</si>
  <si>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</si>
  <si>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</si>
  <si>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</si>
  <si>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</si>
  <si>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</si>
  <si>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</si>
  <si>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</si>
  <si>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1004</t>
  </si>
  <si>
    <t>1006</t>
  </si>
  <si>
    <t>ИТОГО РАСХОДОВ</t>
  </si>
  <si>
    <t>0501</t>
  </si>
  <si>
    <t>0102</t>
  </si>
  <si>
    <t>Обслуживание государственного и муниципального долга</t>
  </si>
  <si>
    <t>1003</t>
  </si>
  <si>
    <t>Другие вопросы в области культуры</t>
  </si>
  <si>
    <t>Функционирование высшего должностного лица субъекта Российской Федерации и органа местного самоуправления</t>
  </si>
  <si>
    <t>1100</t>
  </si>
  <si>
    <t>1101</t>
  </si>
  <si>
    <t>Расходы</t>
  </si>
  <si>
    <t>кассовое исполнение</t>
  </si>
  <si>
    <t>Физическая культура и спорт</t>
  </si>
  <si>
    <t>Охрана семьи и детства</t>
  </si>
  <si>
    <t>Другие вопросы в области  социальной политики</t>
  </si>
  <si>
    <t>0409</t>
  </si>
  <si>
    <t>Дорожное хозяйство</t>
  </si>
  <si>
    <t>0412</t>
  </si>
  <si>
    <t>Другие вопросы в области национальной экономики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</si>
  <si>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</si>
  <si>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</si>
  <si>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</si>
  <si>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</si>
  <si>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АНАЛИЗ</t>
  </si>
  <si>
    <t>% исполнения</t>
  </si>
  <si>
    <t>к утвержденному плану</t>
  </si>
  <si>
    <t>к уточненному плану</t>
  </si>
  <si>
    <t>тыс.руб.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</si>
  <si>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</si>
  <si>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</si>
  <si>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</si>
  <si>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</si>
  <si>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</si>
  <si>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Жилищное хозяйство</t>
  </si>
  <si>
    <t>0503</t>
  </si>
  <si>
    <t>Благоустройство</t>
  </si>
  <si>
    <t>0804</t>
  </si>
  <si>
    <t xml:space="preserve">Физическая культура </t>
  </si>
  <si>
    <t>1300</t>
  </si>
  <si>
    <t>1301</t>
  </si>
  <si>
    <t>Обслуживание государственного внутреннего  и муниципального долга</t>
  </si>
  <si>
    <t>0705</t>
  </si>
  <si>
    <t>Социальное обеспечение населения</t>
  </si>
  <si>
    <t>0111</t>
  </si>
  <si>
    <t>Резервные фонды</t>
  </si>
  <si>
    <t>0505</t>
  </si>
  <si>
    <t>Другие вопросы в области коммунального хозяйства</t>
  </si>
  <si>
    <t>Культура, кинематография</t>
  </si>
  <si>
    <t>0314</t>
  </si>
  <si>
    <t>Другие вопросы в области национальной безопасности и правоохранительной деятельности</t>
  </si>
  <si>
    <t>0703</t>
  </si>
  <si>
    <t>Дополнительное образование детей</t>
  </si>
  <si>
    <t>0310</t>
  </si>
  <si>
    <t>Пояснения причин отклонения</t>
  </si>
  <si>
    <t>Профессиональная подготовка</t>
  </si>
  <si>
    <t>Расходы по мере поступления МБТ</t>
  </si>
  <si>
    <t>1102</t>
  </si>
  <si>
    <t>Массовый спорт</t>
  </si>
  <si>
    <t>Расходы осуществляются по заявительному характеру и поступлению МБТ</t>
  </si>
  <si>
    <t>исполнения бюджета муниципального образования "Муниципальный округ Кизнерский район Удмуртской Републики"    на  1 апреля 2023 года  по расходам</t>
  </si>
  <si>
    <t>Утверждено по бюджету на 2023 год</t>
  </si>
  <si>
    <t>Уточненный план на       2023 год</t>
  </si>
  <si>
    <t>Гражданская оборона</t>
  </si>
  <si>
    <t>Защита населения и территории от чрезвыяайных ситуаций природного и техногенного характера, пожарная безопасность</t>
  </si>
  <si>
    <t>Осуществление расходов по распоряжениям Администрации Кизнерского района</t>
  </si>
  <si>
    <t>Расходы по сезонному характеру исполнения</t>
  </si>
  <si>
    <t>Расходы осуществляются по фактически начисленным процентам за пользование кредитом в соответствии с заключенным соглашением</t>
  </si>
  <si>
    <t>Сокращение расходов на решение вопросов местного значения в связи  с кассовым разрывом,образовавшимся при исполнении бюджета</t>
  </si>
  <si>
    <t xml:space="preserve">Расходы по мере поступления МБТ,по расходам на решение вопросов местного значения сезонный характер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</si>
</sst>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0.000"/>
    <numFmt numFmtId="187" formatCode="#,##0.0"/>
    <numFmt numFmtId="188" formatCode="#,##0.0&quot;р.&quot;"/>
    <numFmt numFmtId="189" formatCode="0.0%"/>
    <numFmt numFmtId="190" formatCode="General_)"/>
    <numFmt numFmtId="191" formatCode="0.0000"/>
    <numFmt numFmtId="192" formatCode="d/m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  <numFmt numFmtId="201" formatCode="#,##0.00&quot;р.&quot;"/>
    <numFmt numFmtId="202" formatCode="#,##0&quot;р.&quot;"/>
    <numFmt numFmtId="203" formatCode="0.00000"/>
    <numFmt numFmtId="204" formatCode="0.0000000"/>
    <numFmt numFmtId="205" formatCode="0.000000"/>
    <numFmt numFmtId="206" formatCode="_-* #,##0.0\ _р_._-;\-* #,##0.0\ _р_._-;_-* &quot;-&quot;\ _р_._-;_-@_-"/>
    <numFmt numFmtId="207" formatCode="#,##0.0_р_."/>
    <numFmt numFmtId="208" formatCode="0_ ;\-0\ "/>
    <numFmt numFmtId="209" formatCode="#,##0_р_."/>
    <numFmt numFmtId="210" formatCode="0.00000000"/>
    <numFmt numFmtId="211" formatCode="#,##0.0000"/>
    <numFmt numFmtId="212" formatCode="#,##0.000"/>
    <numFmt numFmtId="213" formatCode="_-* #,##0.0_р_._-;\-* #,##0.0_р_._-;_-* &quot;-&quot;??_р_._-;_-@_-"/>
    <numFmt numFmtId="214" formatCode="#,##0_ ;\-#,##0\ "/>
    <numFmt numFmtId="215" formatCode="_-* #,##0_р_._-;\-* #,##0_р_._-;_-* &quot;-&quot;??_р_._-;_-@_-"/>
    <numFmt numFmtId="216" formatCode="0.000000000"/>
    <numFmt numFmtId="217" formatCode="0.0000000000"/>
    <numFmt numFmtId="218" formatCode="mmm/yyyy"/>
    <numFmt numFmtId="219" formatCode="0000"/>
    <numFmt numFmtId="220" formatCode="#,##0.00000"/>
    <numFmt numFmtId="221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vertical="top" wrapText="1"/>
    </xf>
    <xf numFmtId="187" fontId="5" fillId="3" borderId="10" xfId="0" applyNumberFormat="1" applyFont="1" applyFill="1" applyBorder="1" applyAlignment="1">
      <alignment horizontal="right"/>
    </xf>
    <xf numFmtId="187" fontId="5" fillId="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187" fontId="8" fillId="33" borderId="10" xfId="0" applyNumberFormat="1" applyFont="1" applyFill="1" applyBorder="1" applyAlignment="1">
      <alignment horizontal="right" wrapText="1"/>
    </xf>
    <xf numFmtId="187" fontId="6" fillId="0" borderId="10" xfId="0" applyNumberFormat="1" applyFont="1" applyBorder="1" applyAlignment="1">
      <alignment/>
    </xf>
    <xf numFmtId="187" fontId="6" fillId="35" borderId="10" xfId="0" applyNumberFormat="1" applyFont="1" applyFill="1" applyBorder="1" applyAlignment="1">
      <alignment/>
    </xf>
    <xf numFmtId="187" fontId="7" fillId="34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187" fontId="5" fillId="0" borderId="10" xfId="0" applyNumberFormat="1" applyFont="1" applyBorder="1" applyAlignment="1">
      <alignment horizontal="right"/>
    </xf>
    <xf numFmtId="9" fontId="6" fillId="35" borderId="10" xfId="0" applyNumberFormat="1" applyFont="1" applyFill="1" applyBorder="1" applyAlignment="1">
      <alignment/>
    </xf>
    <xf numFmtId="9" fontId="6" fillId="35" borderId="10" xfId="0" applyNumberFormat="1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9" fontId="5" fillId="35" borderId="10" xfId="0" applyNumberFormat="1" applyFont="1" applyFill="1" applyBorder="1" applyAlignment="1">
      <alignment/>
    </xf>
    <xf numFmtId="9" fontId="5" fillId="35" borderId="10" xfId="0" applyNumberFormat="1" applyFont="1" applyFill="1" applyBorder="1" applyAlignment="1">
      <alignment horizontal="right"/>
    </xf>
    <xf numFmtId="189" fontId="3" fillId="0" borderId="10" xfId="0" applyNumberFormat="1" applyFont="1" applyBorder="1" applyAlignment="1">
      <alignment/>
    </xf>
    <xf numFmtId="189" fontId="6" fillId="35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9" fontId="6" fillId="35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vertical="top" wrapText="1"/>
    </xf>
    <xf numFmtId="189" fontId="3" fillId="35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ох.рас.02.12.98 II вар" xfId="60"/>
    <cellStyle name="Тысячи_дох.рас.02.12.98 II вар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7;&#1088;&#1080;&#1083;.1%20&#1088;&#1072;&#1089;&#1093;.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расх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="60" zoomScaleNormal="75" zoomScalePageLayoutView="0" workbookViewId="0" topLeftCell="A46">
      <selection activeCell="B58" sqref="B58"/>
    </sheetView>
  </sheetViews>
  <sheetFormatPr defaultColWidth="9.00390625" defaultRowHeight="12.75"/>
  <cols>
    <col min="1" max="1" width="11.25390625" style="2" customWidth="1"/>
    <col min="2" max="2" width="50.125" style="2" customWidth="1"/>
    <col min="3" max="3" width="18.625" style="2" customWidth="1"/>
    <col min="4" max="4" width="18.00390625" style="2" customWidth="1"/>
    <col min="5" max="5" width="17.125" style="2" customWidth="1"/>
    <col min="6" max="6" width="18.75390625" style="2" customWidth="1"/>
    <col min="7" max="7" width="17.875" style="2" customWidth="1"/>
    <col min="8" max="8" width="46.00390625" style="23" customWidth="1"/>
    <col min="9" max="16384" width="9.125" style="2" customWidth="1"/>
  </cols>
  <sheetData>
    <row r="1" spans="4:5" ht="15.75">
      <c r="D1" s="5"/>
      <c r="E1" s="5"/>
    </row>
    <row r="2" spans="1:8" ht="18.75">
      <c r="A2" s="38" t="s">
        <v>60</v>
      </c>
      <c r="B2" s="38"/>
      <c r="C2" s="38"/>
      <c r="D2" s="38"/>
      <c r="E2" s="38"/>
      <c r="F2" s="38"/>
      <c r="G2" s="38"/>
      <c r="H2" s="24"/>
    </row>
    <row r="3" spans="1:8" ht="57" customHeight="1">
      <c r="A3" s="39" t="s">
        <v>96</v>
      </c>
      <c r="B3" s="39"/>
      <c r="C3" s="39"/>
      <c r="D3" s="39"/>
      <c r="E3" s="39"/>
      <c r="F3" s="39"/>
      <c r="G3" s="39"/>
      <c r="H3" s="24"/>
    </row>
    <row r="5" spans="2:8" ht="15.75">
      <c r="B5" s="1"/>
      <c r="C5" s="1"/>
      <c r="D5" s="4"/>
      <c r="H5" s="4" t="s">
        <v>64</v>
      </c>
    </row>
    <row r="6" spans="1:8" ht="21" customHeight="1">
      <c r="A6" s="40" t="s">
        <v>0</v>
      </c>
      <c r="B6" s="42" t="s">
        <v>47</v>
      </c>
      <c r="C6" s="40" t="s">
        <v>97</v>
      </c>
      <c r="D6" s="40" t="s">
        <v>98</v>
      </c>
      <c r="E6" s="40" t="s">
        <v>48</v>
      </c>
      <c r="F6" s="44" t="s">
        <v>61</v>
      </c>
      <c r="G6" s="45"/>
      <c r="H6" s="36" t="s">
        <v>90</v>
      </c>
    </row>
    <row r="7" spans="1:8" ht="53.25" customHeight="1">
      <c r="A7" s="41"/>
      <c r="B7" s="43"/>
      <c r="C7" s="41"/>
      <c r="D7" s="41"/>
      <c r="E7" s="41"/>
      <c r="F7" s="7" t="s">
        <v>62</v>
      </c>
      <c r="G7" s="8" t="s">
        <v>63</v>
      </c>
      <c r="H7" s="37"/>
    </row>
    <row r="8" spans="1:8" s="3" customFormat="1" ht="31.5" customHeight="1">
      <c r="A8" s="9" t="s">
        <v>1</v>
      </c>
      <c r="B8" s="10" t="s">
        <v>2</v>
      </c>
      <c r="C8" s="11">
        <f>C9+C10+C11+C12+C13+C14+C15</f>
        <v>89339.9</v>
      </c>
      <c r="D8" s="11">
        <v>88941.8</v>
      </c>
      <c r="E8" s="11">
        <v>30933.14</v>
      </c>
      <c r="F8" s="27">
        <f aca="true" t="shared" si="0" ref="F8:F20">SUM(E8/C8)</f>
        <v>0.34624104123689414</v>
      </c>
      <c r="G8" s="27">
        <f aca="true" t="shared" si="1" ref="G8:G20">SUM(E8/D8)</f>
        <v>0.3477908025247971</v>
      </c>
      <c r="H8" s="25"/>
    </row>
    <row r="9" spans="1:8" s="3" customFormat="1" ht="78.75" customHeight="1">
      <c r="A9" s="13" t="s">
        <v>40</v>
      </c>
      <c r="B9" s="14" t="s">
        <v>44</v>
      </c>
      <c r="C9" s="15">
        <v>1427</v>
      </c>
      <c r="D9" s="16">
        <v>1427</v>
      </c>
      <c r="E9" s="16">
        <v>467.1</v>
      </c>
      <c r="F9" s="27">
        <f t="shared" si="0"/>
        <v>0.32733006306937634</v>
      </c>
      <c r="G9" s="27">
        <f t="shared" si="1"/>
        <v>0.32733006306937634</v>
      </c>
      <c r="H9" s="21"/>
    </row>
    <row r="10" spans="1:8" ht="76.5" customHeight="1">
      <c r="A10" s="13" t="s">
        <v>3</v>
      </c>
      <c r="B10" s="14" t="s">
        <v>4</v>
      </c>
      <c r="C10" s="15">
        <v>696.6</v>
      </c>
      <c r="D10" s="16">
        <v>696.6</v>
      </c>
      <c r="E10" s="16">
        <v>339.5</v>
      </c>
      <c r="F10" s="27">
        <f t="shared" si="0"/>
        <v>0.4873672121734137</v>
      </c>
      <c r="G10" s="27">
        <f t="shared" si="1"/>
        <v>0.4873672121734137</v>
      </c>
      <c r="H10" s="21"/>
    </row>
    <row r="11" spans="1:8" ht="96" customHeight="1">
      <c r="A11" s="13" t="s">
        <v>5</v>
      </c>
      <c r="B11" s="14" t="s">
        <v>6</v>
      </c>
      <c r="C11" s="15">
        <v>39501.7</v>
      </c>
      <c r="D11" s="17">
        <v>39283.5</v>
      </c>
      <c r="E11" s="16">
        <v>10145.5</v>
      </c>
      <c r="F11" s="27">
        <f t="shared" si="0"/>
        <v>0.25683704751947384</v>
      </c>
      <c r="G11" s="27">
        <f t="shared" si="1"/>
        <v>0.2582636475874095</v>
      </c>
      <c r="H11" s="30"/>
    </row>
    <row r="12" spans="1:8" ht="55.5" customHeight="1">
      <c r="A12" s="13" t="s">
        <v>58</v>
      </c>
      <c r="B12" s="14" t="s">
        <v>59</v>
      </c>
      <c r="C12" s="15">
        <v>4.3</v>
      </c>
      <c r="D12" s="16">
        <v>4.3</v>
      </c>
      <c r="E12" s="16">
        <v>4.3</v>
      </c>
      <c r="F12" s="27">
        <f t="shared" si="0"/>
        <v>1</v>
      </c>
      <c r="G12" s="27">
        <f t="shared" si="1"/>
        <v>1</v>
      </c>
      <c r="H12" s="31"/>
    </row>
    <row r="13" spans="1:8" ht="87.75" customHeight="1">
      <c r="A13" s="13" t="s">
        <v>56</v>
      </c>
      <c r="B13" s="14" t="s">
        <v>57</v>
      </c>
      <c r="C13" s="15">
        <v>5525.1</v>
      </c>
      <c r="D13" s="17">
        <v>5525.1</v>
      </c>
      <c r="E13" s="17">
        <v>1346.9</v>
      </c>
      <c r="F13" s="27">
        <f t="shared" si="0"/>
        <v>0.24377839315125518</v>
      </c>
      <c r="G13" s="27">
        <f t="shared" si="1"/>
        <v>0.24377839315125518</v>
      </c>
      <c r="H13" s="30" t="s">
        <v>104</v>
      </c>
    </row>
    <row r="14" spans="1:8" ht="63.75" customHeight="1">
      <c r="A14" s="13" t="s">
        <v>80</v>
      </c>
      <c r="B14" s="14" t="s">
        <v>81</v>
      </c>
      <c r="C14" s="15">
        <v>80</v>
      </c>
      <c r="D14" s="16">
        <v>30</v>
      </c>
      <c r="E14" s="16">
        <v>0</v>
      </c>
      <c r="F14" s="27">
        <f t="shared" si="0"/>
        <v>0</v>
      </c>
      <c r="G14" s="27">
        <f t="shared" si="1"/>
        <v>0</v>
      </c>
      <c r="H14" s="31" t="s">
        <v>101</v>
      </c>
    </row>
    <row r="15" spans="1:8" ht="22.5" customHeight="1">
      <c r="A15" s="13" t="s">
        <v>65</v>
      </c>
      <c r="B15" s="14" t="s">
        <v>7</v>
      </c>
      <c r="C15" s="15">
        <v>42105.2</v>
      </c>
      <c r="D15" s="16">
        <v>41975.3</v>
      </c>
      <c r="E15" s="16">
        <v>18629.8</v>
      </c>
      <c r="F15" s="27">
        <f t="shared" si="0"/>
        <v>0.44245841368762057</v>
      </c>
      <c r="G15" s="27">
        <f t="shared" si="1"/>
        <v>0.44382767961158104</v>
      </c>
      <c r="H15" s="21"/>
    </row>
    <row r="16" spans="1:8" ht="27.75" customHeight="1">
      <c r="A16" s="9" t="s">
        <v>66</v>
      </c>
      <c r="B16" s="10" t="s">
        <v>67</v>
      </c>
      <c r="C16" s="18">
        <v>1317.4</v>
      </c>
      <c r="D16" s="18">
        <v>1317.4</v>
      </c>
      <c r="E16" s="18">
        <v>329.3</v>
      </c>
      <c r="F16" s="27">
        <f t="shared" si="0"/>
        <v>0.2499620464551389</v>
      </c>
      <c r="G16" s="27">
        <f t="shared" si="1"/>
        <v>0.2499620464551389</v>
      </c>
      <c r="H16" s="26"/>
    </row>
    <row r="17" spans="1:8" ht="40.5" customHeight="1">
      <c r="A17" s="13" t="s">
        <v>68</v>
      </c>
      <c r="B17" s="14" t="s">
        <v>69</v>
      </c>
      <c r="C17" s="15">
        <v>1317.4</v>
      </c>
      <c r="D17" s="16">
        <v>1317.4</v>
      </c>
      <c r="E17" s="16">
        <v>329.3</v>
      </c>
      <c r="F17" s="27">
        <f t="shared" si="0"/>
        <v>0.2499620464551389</v>
      </c>
      <c r="G17" s="27">
        <f t="shared" si="1"/>
        <v>0.2499620464551389</v>
      </c>
      <c r="H17" s="32"/>
    </row>
    <row r="18" spans="1:8" s="3" customFormat="1" ht="36" customHeight="1">
      <c r="A18" s="9" t="s">
        <v>8</v>
      </c>
      <c r="B18" s="10" t="s">
        <v>9</v>
      </c>
      <c r="C18" s="11">
        <f>C19+C20+C21</f>
        <v>3317</v>
      </c>
      <c r="D18" s="11">
        <v>3695</v>
      </c>
      <c r="E18" s="11">
        <v>1050.4</v>
      </c>
      <c r="F18" s="27">
        <f t="shared" si="0"/>
        <v>0.3166716912873078</v>
      </c>
      <c r="G18" s="27">
        <f t="shared" si="1"/>
        <v>0.28427604871447903</v>
      </c>
      <c r="H18" s="31"/>
    </row>
    <row r="19" spans="1:8" ht="44.25" customHeight="1">
      <c r="A19" s="13" t="s">
        <v>10</v>
      </c>
      <c r="B19" s="33" t="s">
        <v>99</v>
      </c>
      <c r="C19" s="15">
        <v>50</v>
      </c>
      <c r="D19" s="16">
        <v>50</v>
      </c>
      <c r="E19" s="16">
        <v>0</v>
      </c>
      <c r="F19" s="27">
        <f t="shared" si="0"/>
        <v>0</v>
      </c>
      <c r="G19" s="27">
        <f t="shared" si="1"/>
        <v>0</v>
      </c>
      <c r="H19" s="31" t="s">
        <v>102</v>
      </c>
    </row>
    <row r="20" spans="1:8" ht="75" customHeight="1">
      <c r="A20" s="13" t="s">
        <v>89</v>
      </c>
      <c r="B20" s="33" t="s">
        <v>100</v>
      </c>
      <c r="C20" s="15">
        <v>3152</v>
      </c>
      <c r="D20" s="16">
        <v>3530</v>
      </c>
      <c r="E20" s="16">
        <v>1050.4</v>
      </c>
      <c r="F20" s="28">
        <f t="shared" si="0"/>
        <v>0.33324873096446705</v>
      </c>
      <c r="G20" s="28">
        <f t="shared" si="1"/>
        <v>0.29756373937677055</v>
      </c>
      <c r="H20" s="31"/>
    </row>
    <row r="21" spans="1:8" ht="39.75" customHeight="1">
      <c r="A21" s="13" t="s">
        <v>85</v>
      </c>
      <c r="B21" s="14" t="s">
        <v>86</v>
      </c>
      <c r="C21" s="15">
        <v>115</v>
      </c>
      <c r="D21" s="16">
        <v>115</v>
      </c>
      <c r="E21" s="16">
        <v>0</v>
      </c>
      <c r="F21" s="27">
        <f aca="true" t="shared" si="2" ref="F21:F47">SUM(E21/C21)</f>
        <v>0</v>
      </c>
      <c r="G21" s="27">
        <f aca="true" t="shared" si="3" ref="G21:G29">SUM(E21/D21)</f>
        <v>0</v>
      </c>
      <c r="H21" s="31"/>
    </row>
    <row r="22" spans="1:8" s="3" customFormat="1" ht="24.75" customHeight="1">
      <c r="A22" s="9" t="s">
        <v>11</v>
      </c>
      <c r="B22" s="10" t="s">
        <v>12</v>
      </c>
      <c r="C22" s="11">
        <f>C23+C24+C25</f>
        <v>42493.700000000004</v>
      </c>
      <c r="D22" s="11">
        <v>65784.2</v>
      </c>
      <c r="E22" s="11">
        <v>11560.6</v>
      </c>
      <c r="F22" s="27">
        <f t="shared" si="2"/>
        <v>0.2720544457178358</v>
      </c>
      <c r="G22" s="27">
        <f t="shared" si="3"/>
        <v>0.17573520693418787</v>
      </c>
      <c r="H22" s="35"/>
    </row>
    <row r="23" spans="1:8" ht="26.25" customHeight="1">
      <c r="A23" s="13" t="s">
        <v>13</v>
      </c>
      <c r="B23" s="14" t="s">
        <v>14</v>
      </c>
      <c r="C23" s="15">
        <v>2560.3</v>
      </c>
      <c r="D23" s="16">
        <v>2994.7</v>
      </c>
      <c r="E23" s="16">
        <v>671.9</v>
      </c>
      <c r="F23" s="27">
        <f t="shared" si="2"/>
        <v>0.2624301839628168</v>
      </c>
      <c r="G23" s="27">
        <f t="shared" si="3"/>
        <v>0.22436304137309246</v>
      </c>
      <c r="H23" s="31" t="s">
        <v>92</v>
      </c>
    </row>
    <row r="24" spans="1:8" ht="43.5" customHeight="1">
      <c r="A24" s="13" t="s">
        <v>52</v>
      </c>
      <c r="B24" s="14" t="s">
        <v>53</v>
      </c>
      <c r="C24" s="15">
        <v>39933.4</v>
      </c>
      <c r="D24" s="16">
        <v>61812.2</v>
      </c>
      <c r="E24" s="16">
        <v>10888.7</v>
      </c>
      <c r="F24" s="27">
        <f t="shared" si="2"/>
        <v>0.2726714980442437</v>
      </c>
      <c r="G24" s="27">
        <f t="shared" si="3"/>
        <v>0.17615778114999953</v>
      </c>
      <c r="H24" s="31" t="s">
        <v>92</v>
      </c>
    </row>
    <row r="25" spans="1:8" ht="39" customHeight="1">
      <c r="A25" s="13" t="s">
        <v>54</v>
      </c>
      <c r="B25" s="14" t="s">
        <v>55</v>
      </c>
      <c r="C25" s="15">
        <v>0</v>
      </c>
      <c r="D25" s="16">
        <v>977.3</v>
      </c>
      <c r="E25" s="16">
        <v>0</v>
      </c>
      <c r="F25" s="34">
        <v>0</v>
      </c>
      <c r="G25" s="27">
        <f t="shared" si="3"/>
        <v>0</v>
      </c>
      <c r="H25" s="31" t="s">
        <v>92</v>
      </c>
    </row>
    <row r="26" spans="1:8" s="3" customFormat="1" ht="24.75" customHeight="1">
      <c r="A26" s="9" t="s">
        <v>15</v>
      </c>
      <c r="B26" s="10" t="s">
        <v>16</v>
      </c>
      <c r="C26" s="12">
        <f>C27+C28+C29+C30</f>
        <v>13245</v>
      </c>
      <c r="D26" s="12">
        <v>20563.8</v>
      </c>
      <c r="E26" s="12">
        <v>10813.3</v>
      </c>
      <c r="F26" s="27">
        <f t="shared" si="2"/>
        <v>0.8164061910154775</v>
      </c>
      <c r="G26" s="27">
        <f t="shared" si="3"/>
        <v>0.5258415273441679</v>
      </c>
      <c r="H26" s="25"/>
    </row>
    <row r="27" spans="1:8" s="3" customFormat="1" ht="26.25" customHeight="1">
      <c r="A27" s="13" t="s">
        <v>39</v>
      </c>
      <c r="B27" s="14" t="s">
        <v>70</v>
      </c>
      <c r="C27" s="15">
        <v>50</v>
      </c>
      <c r="D27" s="16">
        <v>50</v>
      </c>
      <c r="E27" s="16">
        <v>7.9</v>
      </c>
      <c r="F27" s="27">
        <f t="shared" si="2"/>
        <v>0.158</v>
      </c>
      <c r="G27" s="27">
        <f t="shared" si="3"/>
        <v>0.158</v>
      </c>
      <c r="H27" s="31" t="s">
        <v>92</v>
      </c>
    </row>
    <row r="28" spans="1:8" s="3" customFormat="1" ht="26.25" customHeight="1">
      <c r="A28" s="13" t="s">
        <v>17</v>
      </c>
      <c r="B28" s="14" t="s">
        <v>18</v>
      </c>
      <c r="C28" s="15">
        <v>300</v>
      </c>
      <c r="D28" s="16">
        <v>3416.4</v>
      </c>
      <c r="E28" s="16">
        <v>147.7</v>
      </c>
      <c r="F28" s="27">
        <f t="shared" si="2"/>
        <v>0.4923333333333333</v>
      </c>
      <c r="G28" s="27">
        <f t="shared" si="3"/>
        <v>0.04323264254771104</v>
      </c>
      <c r="H28" s="31" t="s">
        <v>92</v>
      </c>
    </row>
    <row r="29" spans="1:8" ht="85.5" customHeight="1">
      <c r="A29" s="13" t="s">
        <v>71</v>
      </c>
      <c r="B29" s="14" t="s">
        <v>72</v>
      </c>
      <c r="C29" s="15">
        <v>2195.8</v>
      </c>
      <c r="D29" s="16">
        <v>6396.9</v>
      </c>
      <c r="E29" s="16">
        <v>63.8</v>
      </c>
      <c r="F29" s="27">
        <f t="shared" si="2"/>
        <v>0.029055469532744325</v>
      </c>
      <c r="G29" s="27">
        <f t="shared" si="3"/>
        <v>0.009973580953274242</v>
      </c>
      <c r="H29" s="31" t="s">
        <v>105</v>
      </c>
    </row>
    <row r="30" spans="1:8" ht="37.5">
      <c r="A30" s="13" t="s">
        <v>82</v>
      </c>
      <c r="B30" s="14" t="s">
        <v>83</v>
      </c>
      <c r="C30" s="15">
        <v>10699.2</v>
      </c>
      <c r="D30" s="16">
        <v>10700.5</v>
      </c>
      <c r="E30" s="16">
        <v>10593.9</v>
      </c>
      <c r="F30" s="27">
        <f t="shared" si="2"/>
        <v>0.990158142664872</v>
      </c>
      <c r="G30" s="27">
        <f>SUM(E30/D30)</f>
        <v>0.990037848698659</v>
      </c>
      <c r="H30" s="31"/>
    </row>
    <row r="31" spans="1:8" s="29" customFormat="1" ht="18.75">
      <c r="A31" s="9" t="s">
        <v>19</v>
      </c>
      <c r="B31" s="10" t="s">
        <v>20</v>
      </c>
      <c r="C31" s="12">
        <f>C32+C33+C34+C35+C36+C37</f>
        <v>534265.4</v>
      </c>
      <c r="D31" s="12">
        <v>642566.5</v>
      </c>
      <c r="E31" s="12">
        <f>E32+E33+E34+E35+E36+E37</f>
        <v>126656.5</v>
      </c>
      <c r="F31" s="27">
        <f t="shared" si="2"/>
        <v>0.23706663392388874</v>
      </c>
      <c r="G31" s="27">
        <f>SUM(E31/D31)</f>
        <v>0.19711033799614514</v>
      </c>
      <c r="H31" s="25"/>
    </row>
    <row r="32" spans="1:8" ht="93.75">
      <c r="A32" s="13" t="s">
        <v>21</v>
      </c>
      <c r="B32" s="14" t="s">
        <v>22</v>
      </c>
      <c r="C32" s="15">
        <v>162869.6</v>
      </c>
      <c r="D32" s="16">
        <v>165889.9</v>
      </c>
      <c r="E32" s="16">
        <v>37391.8</v>
      </c>
      <c r="F32" s="27">
        <f t="shared" si="2"/>
        <v>0.2295812109810548</v>
      </c>
      <c r="G32" s="27">
        <f>SUM(E32/D32)</f>
        <v>0.22540130532359115</v>
      </c>
      <c r="H32" s="30" t="s">
        <v>104</v>
      </c>
    </row>
    <row r="33" spans="1:8" s="3" customFormat="1" ht="85.5" customHeight="1">
      <c r="A33" s="13" t="s">
        <v>23</v>
      </c>
      <c r="B33" s="14" t="s">
        <v>24</v>
      </c>
      <c r="C33" s="15">
        <v>351842</v>
      </c>
      <c r="D33" s="16">
        <v>432795.2</v>
      </c>
      <c r="E33" s="16">
        <v>80265.7</v>
      </c>
      <c r="F33" s="27">
        <f t="shared" si="2"/>
        <v>0.2281299560598223</v>
      </c>
      <c r="G33" s="27">
        <f>SUM(E33/D33)</f>
        <v>0.18545884982088526</v>
      </c>
      <c r="H33" s="30" t="s">
        <v>104</v>
      </c>
    </row>
    <row r="34" spans="1:8" ht="26.25" customHeight="1">
      <c r="A34" s="13" t="s">
        <v>87</v>
      </c>
      <c r="B34" s="14" t="s">
        <v>88</v>
      </c>
      <c r="C34" s="15">
        <v>14295.5</v>
      </c>
      <c r="D34" s="16">
        <v>14445.5</v>
      </c>
      <c r="E34" s="16">
        <v>6457.9</v>
      </c>
      <c r="F34" s="27">
        <f t="shared" si="2"/>
        <v>0.45174355566436986</v>
      </c>
      <c r="G34" s="27">
        <f>SUM(E34/D34)</f>
        <v>0.44705271537849156</v>
      </c>
      <c r="H34" s="21"/>
    </row>
    <row r="35" spans="1:8" ht="27.75" customHeight="1">
      <c r="A35" s="13" t="s">
        <v>78</v>
      </c>
      <c r="B35" s="14" t="s">
        <v>91</v>
      </c>
      <c r="C35" s="15">
        <v>0</v>
      </c>
      <c r="D35" s="16">
        <v>0</v>
      </c>
      <c r="E35" s="16">
        <v>0</v>
      </c>
      <c r="F35" s="27">
        <v>0</v>
      </c>
      <c r="G35" s="27">
        <v>0</v>
      </c>
      <c r="H35" s="31"/>
    </row>
    <row r="36" spans="1:8" ht="30" customHeight="1">
      <c r="A36" s="13" t="s">
        <v>25</v>
      </c>
      <c r="B36" s="14" t="s">
        <v>26</v>
      </c>
      <c r="C36" s="15">
        <v>1099.3</v>
      </c>
      <c r="D36" s="16">
        <v>1099.3</v>
      </c>
      <c r="E36" s="16">
        <v>625</v>
      </c>
      <c r="F36" s="27">
        <f t="shared" si="2"/>
        <v>0.5685436186664241</v>
      </c>
      <c r="G36" s="27">
        <f aca="true" t="shared" si="4" ref="G36:G48">SUM(E36/D36)</f>
        <v>0.5685436186664241</v>
      </c>
      <c r="H36" s="31"/>
    </row>
    <row r="37" spans="1:8" ht="84" customHeight="1">
      <c r="A37" s="13" t="s">
        <v>27</v>
      </c>
      <c r="B37" s="14" t="s">
        <v>28</v>
      </c>
      <c r="C37" s="15">
        <v>4159</v>
      </c>
      <c r="D37" s="16">
        <v>28336.6</v>
      </c>
      <c r="E37" s="16">
        <v>1916.1</v>
      </c>
      <c r="F37" s="27">
        <f t="shared" si="2"/>
        <v>0.46071170954556384</v>
      </c>
      <c r="G37" s="27">
        <f t="shared" si="4"/>
        <v>0.06761926272029813</v>
      </c>
      <c r="H37" s="30" t="s">
        <v>104</v>
      </c>
    </row>
    <row r="38" spans="1:8" ht="26.25" customHeight="1">
      <c r="A38" s="9" t="s">
        <v>29</v>
      </c>
      <c r="B38" s="10" t="s">
        <v>84</v>
      </c>
      <c r="C38" s="11">
        <f>C39+C40</f>
        <v>43959.9</v>
      </c>
      <c r="D38" s="11">
        <v>44227.1</v>
      </c>
      <c r="E38" s="11">
        <v>13916.4</v>
      </c>
      <c r="F38" s="27">
        <f t="shared" si="2"/>
        <v>0.31657032886790004</v>
      </c>
      <c r="G38" s="27">
        <f t="shared" si="4"/>
        <v>0.3146577550868133</v>
      </c>
      <c r="H38" s="21"/>
    </row>
    <row r="39" spans="1:8" ht="27.75" customHeight="1">
      <c r="A39" s="13" t="s">
        <v>30</v>
      </c>
      <c r="B39" s="14" t="s">
        <v>31</v>
      </c>
      <c r="C39" s="15">
        <v>43959.9</v>
      </c>
      <c r="D39" s="16">
        <v>44227.1</v>
      </c>
      <c r="E39" s="16">
        <v>13916.4</v>
      </c>
      <c r="F39" s="27">
        <f t="shared" si="2"/>
        <v>0.31657032886790004</v>
      </c>
      <c r="G39" s="27">
        <f t="shared" si="4"/>
        <v>0.3146577550868133</v>
      </c>
      <c r="H39" s="21"/>
    </row>
    <row r="40" spans="1:8" s="3" customFormat="1" ht="25.5" customHeight="1">
      <c r="A40" s="13" t="s">
        <v>73</v>
      </c>
      <c r="B40" s="14" t="s">
        <v>43</v>
      </c>
      <c r="C40" s="15">
        <v>0</v>
      </c>
      <c r="D40" s="16">
        <v>0</v>
      </c>
      <c r="E40" s="16">
        <v>0</v>
      </c>
      <c r="F40" s="27">
        <v>0</v>
      </c>
      <c r="G40" s="27">
        <v>0</v>
      </c>
      <c r="H40" s="31"/>
    </row>
    <row r="41" spans="1:8" ht="26.25" customHeight="1">
      <c r="A41" s="9" t="s">
        <v>32</v>
      </c>
      <c r="B41" s="10" t="s">
        <v>33</v>
      </c>
      <c r="C41" s="11">
        <f>C42+C43+C44+C45</f>
        <v>6657.9</v>
      </c>
      <c r="D41" s="11">
        <v>8284.3</v>
      </c>
      <c r="E41" s="11">
        <v>2982.7</v>
      </c>
      <c r="F41" s="27">
        <f t="shared" si="2"/>
        <v>0.44799411225761876</v>
      </c>
      <c r="G41" s="27">
        <f t="shared" si="4"/>
        <v>0.36004249001122607</v>
      </c>
      <c r="H41" s="25"/>
    </row>
    <row r="42" spans="1:8" ht="26.25" customHeight="1">
      <c r="A42" s="13" t="s">
        <v>34</v>
      </c>
      <c r="B42" s="14" t="s">
        <v>35</v>
      </c>
      <c r="C42" s="15">
        <v>1932</v>
      </c>
      <c r="D42" s="16">
        <v>1932</v>
      </c>
      <c r="E42" s="16">
        <v>541.7</v>
      </c>
      <c r="F42" s="27">
        <f t="shared" si="2"/>
        <v>0.28038302277432714</v>
      </c>
      <c r="G42" s="27">
        <f t="shared" si="4"/>
        <v>0.28038302277432714</v>
      </c>
      <c r="H42" s="31"/>
    </row>
    <row r="43" spans="1:8" s="3" customFormat="1" ht="69.75" customHeight="1">
      <c r="A43" s="13" t="s">
        <v>42</v>
      </c>
      <c r="B43" s="14" t="s">
        <v>79</v>
      </c>
      <c r="C43" s="15">
        <v>469.1</v>
      </c>
      <c r="D43" s="16">
        <v>458.8</v>
      </c>
      <c r="E43" s="16">
        <v>134.5</v>
      </c>
      <c r="F43" s="27">
        <f t="shared" si="2"/>
        <v>0.2867192496269452</v>
      </c>
      <c r="G43" s="27">
        <f t="shared" si="4"/>
        <v>0.29315605928509153</v>
      </c>
      <c r="H43" s="30" t="s">
        <v>95</v>
      </c>
    </row>
    <row r="44" spans="1:8" ht="37.5" customHeight="1">
      <c r="A44" s="13" t="s">
        <v>36</v>
      </c>
      <c r="B44" s="14" t="s">
        <v>50</v>
      </c>
      <c r="C44" s="15">
        <v>4056.8</v>
      </c>
      <c r="D44" s="16">
        <v>5693.5</v>
      </c>
      <c r="E44" s="16">
        <v>2306.5</v>
      </c>
      <c r="F44" s="27">
        <f t="shared" si="2"/>
        <v>0.5685515677381187</v>
      </c>
      <c r="G44" s="27">
        <f t="shared" si="4"/>
        <v>0.40511109159567926</v>
      </c>
      <c r="H44" s="30"/>
    </row>
    <row r="45" spans="1:8" ht="34.5" customHeight="1">
      <c r="A45" s="13" t="s">
        <v>37</v>
      </c>
      <c r="B45" s="14" t="s">
        <v>51</v>
      </c>
      <c r="C45" s="15">
        <v>200</v>
      </c>
      <c r="D45" s="16">
        <v>200</v>
      </c>
      <c r="E45" s="16">
        <v>0</v>
      </c>
      <c r="F45" s="27">
        <f t="shared" si="2"/>
        <v>0</v>
      </c>
      <c r="G45" s="27">
        <f t="shared" si="4"/>
        <v>0</v>
      </c>
      <c r="H45" s="30"/>
    </row>
    <row r="46" spans="1:8" ht="25.5" customHeight="1">
      <c r="A46" s="9" t="s">
        <v>45</v>
      </c>
      <c r="B46" s="10" t="s">
        <v>49</v>
      </c>
      <c r="C46" s="18">
        <f>C47+C49</f>
        <v>4317.7</v>
      </c>
      <c r="D46" s="18">
        <v>4325.3</v>
      </c>
      <c r="E46" s="18">
        <v>1713.2</v>
      </c>
      <c r="F46" s="27">
        <f t="shared" si="2"/>
        <v>0.3967853255205318</v>
      </c>
      <c r="G46" s="27">
        <f t="shared" si="4"/>
        <v>0.3960881326150787</v>
      </c>
      <c r="H46" s="26"/>
    </row>
    <row r="47" spans="1:8" ht="25.5" customHeight="1">
      <c r="A47" s="13" t="s">
        <v>46</v>
      </c>
      <c r="B47" s="14" t="s">
        <v>74</v>
      </c>
      <c r="C47" s="15">
        <v>4317.7</v>
      </c>
      <c r="D47" s="16">
        <v>4317.7</v>
      </c>
      <c r="E47" s="16">
        <v>1705.7</v>
      </c>
      <c r="F47" s="27">
        <f t="shared" si="2"/>
        <v>0.3950482895986289</v>
      </c>
      <c r="G47" s="27">
        <f t="shared" si="4"/>
        <v>0.3950482895986289</v>
      </c>
      <c r="H47" s="22"/>
    </row>
    <row r="48" spans="1:8" ht="22.5" customHeight="1">
      <c r="A48" s="13" t="s">
        <v>93</v>
      </c>
      <c r="B48" s="14" t="s">
        <v>94</v>
      </c>
      <c r="C48" s="15">
        <v>0</v>
      </c>
      <c r="D48" s="16">
        <v>7.6</v>
      </c>
      <c r="E48" s="16">
        <v>7.5</v>
      </c>
      <c r="F48" s="27">
        <v>0</v>
      </c>
      <c r="G48" s="27">
        <f t="shared" si="4"/>
        <v>0.986842105263158</v>
      </c>
      <c r="H48" s="22"/>
    </row>
    <row r="49" spans="1:8" ht="20.25" customHeight="1" hidden="1">
      <c r="A49" s="13" t="s">
        <v>93</v>
      </c>
      <c r="B49" s="14" t="s">
        <v>94</v>
      </c>
      <c r="C49" s="15">
        <v>0</v>
      </c>
      <c r="D49" s="16">
        <v>7.6</v>
      </c>
      <c r="E49" s="16">
        <v>7.6</v>
      </c>
      <c r="F49" s="27" t="e">
        <f>SUM(E49/C49)</f>
        <v>#DIV/0!</v>
      </c>
      <c r="G49" s="27">
        <f>SUM(E49/D49)</f>
        <v>1</v>
      </c>
      <c r="H49" s="31" t="s">
        <v>92</v>
      </c>
    </row>
    <row r="50" spans="1:8" ht="18.75" customHeight="1" hidden="1">
      <c r="A50" s="9" t="s">
        <v>75</v>
      </c>
      <c r="B50" s="10" t="s">
        <v>41</v>
      </c>
      <c r="C50" s="18">
        <f>C52</f>
        <v>2766</v>
      </c>
      <c r="D50" s="18">
        <v>2766</v>
      </c>
      <c r="E50" s="18">
        <v>158.7</v>
      </c>
      <c r="F50" s="27">
        <f>SUM(E50/C50)</f>
        <v>0.05737527114967462</v>
      </c>
      <c r="G50" s="27">
        <f>SUM(E50/D50)</f>
        <v>0.05737527114967462</v>
      </c>
      <c r="H50" s="26"/>
    </row>
    <row r="51" spans="1:8" ht="42" customHeight="1">
      <c r="A51" s="13" t="s">
        <v>75</v>
      </c>
      <c r="B51" s="10" t="s">
        <v>77</v>
      </c>
      <c r="C51" s="18">
        <v>2766</v>
      </c>
      <c r="D51" s="12">
        <v>2766</v>
      </c>
      <c r="E51" s="12">
        <v>158.7</v>
      </c>
      <c r="F51" s="27">
        <f>SUM(E51/C51)</f>
        <v>0.05737527114967462</v>
      </c>
      <c r="G51" s="27">
        <f>SUM(E51/D51)</f>
        <v>0.05737527114967462</v>
      </c>
      <c r="H51" s="32"/>
    </row>
    <row r="52" spans="1:8" ht="115.5" customHeight="1">
      <c r="A52" s="13" t="s">
        <v>76</v>
      </c>
      <c r="B52" s="14" t="s">
        <v>77</v>
      </c>
      <c r="C52" s="15">
        <v>2766</v>
      </c>
      <c r="D52" s="16">
        <v>2766</v>
      </c>
      <c r="E52" s="16">
        <v>158.7</v>
      </c>
      <c r="F52" s="27">
        <f>SUM(E52/C52)</f>
        <v>0.05737527114967462</v>
      </c>
      <c r="G52" s="27">
        <f>SUM(E52/D52)</f>
        <v>0.05737527114967462</v>
      </c>
      <c r="H52" s="32" t="s">
        <v>103</v>
      </c>
    </row>
    <row r="53" spans="1:8" ht="39" customHeight="1">
      <c r="A53" s="19"/>
      <c r="B53" s="19" t="s">
        <v>38</v>
      </c>
      <c r="C53" s="20">
        <f>C8+C16+C18+C22+C26+C31+C38+C41+C46+C51</f>
        <v>741679.9</v>
      </c>
      <c r="D53" s="20">
        <f>D8+D16+D18+D22+D26+D31+D38+D41+D46+D51</f>
        <v>882471.4</v>
      </c>
      <c r="E53" s="20">
        <f>E8+E16+E18+E22+E26+E31+E38+E41+E46+E51</f>
        <v>200114.24000000002</v>
      </c>
      <c r="F53" s="27">
        <f>SUM(E53/C53)</f>
        <v>0.26981213863285225</v>
      </c>
      <c r="G53" s="27">
        <f>SUM(E53/D53)</f>
        <v>0.2267656946162788</v>
      </c>
      <c r="H53" s="25"/>
    </row>
    <row r="54" spans="1:8" s="3" customFormat="1" ht="39" customHeight="1">
      <c r="A54" s="2"/>
      <c r="B54" s="2"/>
      <c r="C54" s="6"/>
      <c r="D54" s="6"/>
      <c r="E54" s="6"/>
      <c r="F54" s="2"/>
      <c r="G54" s="2"/>
      <c r="H54" s="23"/>
    </row>
  </sheetData>
  <sheetProtection/>
  <mergeCells count="9">
    <mergeCell ref="H6:H7"/>
    <mergeCell ref="A2:G2"/>
    <mergeCell ref="A3:G3"/>
    <mergeCell ref="A6:A7"/>
    <mergeCell ref="B6:B7"/>
    <mergeCell ref="C6:C7"/>
    <mergeCell ref="D6:D7"/>
    <mergeCell ref="E6:E7"/>
    <mergeCell ref="F6:G6"/>
  </mergeCells>
  <printOptions horizontalCentered="1"/>
  <pageMargins left="0.984251968503937" right="0.3937007874015748" top="0.3937007874015748" bottom="0.1968503937007874" header="0.5118110236220472" footer="0.5118110236220472"/>
  <pageSetup firstPageNumber="5" useFirstPageNumber="1"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Зеленина</dc:creator>
  <cp:keywords/>
  <dc:description/>
  <cp:lastModifiedBy>Лариса</cp:lastModifiedBy>
  <cp:lastPrinted>2023-04-19T06:10:17Z</cp:lastPrinted>
  <dcterms:created xsi:type="dcterms:W3CDTF">2005-11-22T09:25:41Z</dcterms:created>
  <dcterms:modified xsi:type="dcterms:W3CDTF">2023-04-19T10:16:04Z</dcterms:modified>
  <cp:category/>
  <cp:version/>
  <cp:contentType/>
  <cp:contentStatus/>
</cp:coreProperties>
</file>