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40" windowHeight="6030" firstSheet="1" activeTab="1"/>
  </bookViews>
  <sheets>
    <sheet name="годовой 2014г." sheetId="1" state="hidden" r:id="rId1"/>
    <sheet name="Итоги-по году 2015" sheetId="2" r:id="rId2"/>
  </sheets>
  <definedNames>
    <definedName name="_xlnm.Print_Titles" localSheetId="0">'годовой 2014г.'!$A:$A</definedName>
    <definedName name="_xlnm.Print_Titles" localSheetId="1">'Итоги-по году 2015'!$A:$A</definedName>
    <definedName name="_xlnm.Print_Area" localSheetId="1">'Итоги-по году 2015'!$A$1:$AA$34</definedName>
  </definedNames>
  <calcPr fullCalcOnLoad="1"/>
</workbook>
</file>

<file path=xl/sharedStrings.xml><?xml version="1.0" encoding="utf-8"?>
<sst xmlns="http://schemas.openxmlformats.org/spreadsheetml/2006/main" count="346" uniqueCount="101">
  <si>
    <t>Наименование поселения</t>
  </si>
  <si>
    <t xml:space="preserve">Максимальный риск неплатежеспособности (минимальный уровень качества управления бюджетом) </t>
  </si>
  <si>
    <t>Удельный вес индикатора (Wi= 0,750)</t>
  </si>
  <si>
    <t>Минимальный риск неплатежеспособности (максимальный уровень качества управления бюджетом) (15%)</t>
  </si>
  <si>
    <t>Минимальный риск неплатежеспособности (максимальный уровень качества управления бюджетом) (5 %)</t>
  </si>
  <si>
    <t>Наименование муниципального образования сельского поселения</t>
  </si>
  <si>
    <t>Ранг</t>
  </si>
  <si>
    <t>Итоговая оценка качества управления финансами и платежеспособности  по индикатору Р3</t>
  </si>
  <si>
    <t>Соблюдение ограничения предельного объема расходов на обслуживание долга, установленного Бюджетным кодексом РФ (индикатор Р3), %</t>
  </si>
  <si>
    <t xml:space="preserve">Оценка по индикатору </t>
  </si>
  <si>
    <t xml:space="preserve">Удельный вес индикатора </t>
  </si>
  <si>
    <t>Минимальный риск неплатежеспособности (максимальный уровень качества управления бюджетом) (0 )%</t>
  </si>
  <si>
    <t>Максимальный риск неплатежеспособности (минимальный уровень качества управления бюджетом) %</t>
  </si>
  <si>
    <t xml:space="preserve">Минимальное значение </t>
  </si>
  <si>
    <t>Максимальное значение</t>
  </si>
  <si>
    <t>Минимальное значение индикатора</t>
  </si>
  <si>
    <t>Максимальное значение индикатора</t>
  </si>
  <si>
    <t>Итоговая оценка качества управления муниципальными финансами муниципального образования сельского поселения по индикаторам</t>
  </si>
  <si>
    <t>Комплексная оценка качества управления муниципальными финансами</t>
  </si>
  <si>
    <t>Степень качества управления финансами</t>
  </si>
  <si>
    <t>Рейтинг муниципальных образований по качеству управления муниципальными финансами</t>
  </si>
  <si>
    <t>I</t>
  </si>
  <si>
    <t>ИНДИКАТОРЫ качества управления муниципальными финансами</t>
  </si>
  <si>
    <r>
      <t xml:space="preserve">Исполнение бюджета муниципального образования поселения по доходам без учета безвозмездных поступлений к первоначально утвержденному уровню </t>
    </r>
    <r>
      <rPr>
        <b/>
        <sz val="9"/>
        <rFont val="Times New Roman"/>
        <family val="1"/>
      </rPr>
      <t>(индикатор 1.1)</t>
    </r>
  </si>
  <si>
    <r>
      <t xml:space="preserve">Зависимость бюджета муниципального образования поселения от безвозмездных поступлений от других бюджетов бюджетной системы Российской Федерации </t>
    </r>
    <r>
      <rPr>
        <b/>
        <sz val="9"/>
        <rFont val="Times New Roman"/>
        <family val="1"/>
      </rPr>
      <t>(индикатор 1.2)</t>
    </r>
  </si>
  <si>
    <r>
      <t xml:space="preserve">Отношение объема просроченной кредиторской задолженности муниципального образования поселения к объему расходов бюджета муниципального образования поселения    </t>
    </r>
    <r>
      <rPr>
        <b/>
        <sz val="9"/>
        <rFont val="Times New Roman"/>
        <family val="1"/>
      </rPr>
      <t>(индикатор 2.1)</t>
    </r>
  </si>
  <si>
    <r>
      <t xml:space="preserve">Объем просроченной кредиторской задолженности по оплате труда с начислениями за счет средств бюджета муниципального образования поселения </t>
    </r>
    <r>
      <rPr>
        <b/>
        <sz val="9"/>
        <rFont val="Times New Roman"/>
        <family val="1"/>
      </rPr>
      <t>(индикатор 2.2)</t>
    </r>
  </si>
  <si>
    <r>
      <t xml:space="preserve">Объем просроченной кредиторской задолженности по оплате коммунальных услуг за счет средств бюджета муниципального образования поселения </t>
    </r>
    <r>
      <rPr>
        <b/>
        <sz val="9"/>
        <rFont val="Times New Roman"/>
        <family val="1"/>
      </rPr>
      <t>(индикатор 2.3)</t>
    </r>
  </si>
  <si>
    <r>
      <t xml:space="preserve">Отношение прироста расходов бюджета муниципального образования поселения в отчетном финансовом году, не обеспеченных соответствующим приростом доходов бюджета, к объему расходов бюджета муниципального образования  поселения </t>
    </r>
    <r>
      <rPr>
        <b/>
        <sz val="9"/>
        <rFont val="Times New Roman"/>
        <family val="1"/>
      </rPr>
      <t>(индикатор 2.4)</t>
    </r>
  </si>
  <si>
    <r>
      <t xml:space="preserve">Отношение прироста недоимки по местным налогам в бюджет муниципального образования к объему налоговых доходов бюджета муниципального образования от местных налогов </t>
    </r>
    <r>
      <rPr>
        <b/>
        <sz val="9"/>
        <rFont val="Times New Roman"/>
        <family val="1"/>
      </rPr>
      <t>(индикатор 2.5)</t>
    </r>
  </si>
  <si>
    <r>
      <t xml:space="preserve">Средний темп роста налоговых и неналоговых доходов бюджета муниципального образования за три отчетных финансовых года </t>
    </r>
    <r>
      <rPr>
        <b/>
        <sz val="9"/>
        <rFont val="Times New Roman"/>
        <family val="1"/>
      </rPr>
      <t>(индикатор 2.6)</t>
    </r>
  </si>
  <si>
    <r>
      <t xml:space="preserve">Отклонение объема расходов бюджета муниципального образования в IV квартале отчетного финансового года от среднего объема расходов за I - III кварталы отчетного финансового года (без учета субсидий, субвенций и иных межбюджетных трансфертов, имеющих целевое назначение, поступивших из бюджета Удмуртской Республики) </t>
    </r>
    <r>
      <rPr>
        <b/>
        <sz val="9"/>
        <rFont val="Times New Roman"/>
        <family val="1"/>
      </rPr>
      <t>(индикатор 2.7)</t>
    </r>
  </si>
  <si>
    <r>
      <t xml:space="preserve">Размещение на официальных сайтах органов местного самоуправления муниципальных образований поселений решения о бюджете </t>
    </r>
    <r>
      <rPr>
        <b/>
        <sz val="9"/>
        <rFont val="Times New Roman"/>
        <family val="1"/>
      </rPr>
      <t>(индикатор 3.1</t>
    </r>
    <r>
      <rPr>
        <sz val="9"/>
        <rFont val="Times New Roman"/>
        <family val="1"/>
      </rPr>
      <t>)</t>
    </r>
  </si>
  <si>
    <r>
      <t>Ежемесячное размещение на официальном сайте органов местного самоуправления муниципального образования поселения отчетов об исполнении бюджета муниципального образования поселения  (</t>
    </r>
    <r>
      <rPr>
        <b/>
        <sz val="9"/>
        <rFont val="Times New Roman"/>
        <family val="1"/>
      </rPr>
      <t>индикатор 3.2)</t>
    </r>
  </si>
  <si>
    <r>
      <t xml:space="preserve">Проведение публичных слушаний по проекту бюджета муниципального образования поселения и годовому отчету об исполнении бюджета муниципального образования поселения в соответствии с установленным порядком </t>
    </r>
    <r>
      <rPr>
        <b/>
        <sz val="9"/>
        <rFont val="Times New Roman"/>
        <family val="1"/>
      </rPr>
      <t>(индикатор 3.4)</t>
    </r>
  </si>
  <si>
    <t>ИНДИКАТОРЫ соблюдения требований бюджетного законодательства при осуществлении бюджетного процесса</t>
  </si>
  <si>
    <r>
      <t xml:space="preserve">Отношение объема заимствований муниципального образования поселения в отчетном финансовом году к сумме, направленной в отчетном
финансовом году на финансирование дефицита бюджета и (или) погашение
долговых обязательств бюджета муниципального образования поселения
</t>
    </r>
    <r>
      <rPr>
        <b/>
        <sz val="9"/>
        <rFont val="Times New Roman"/>
        <family val="1"/>
      </rPr>
      <t>(индикатор 1)</t>
    </r>
  </si>
  <si>
    <r>
      <t xml:space="preserve">Отношение объема муниципального долга муниципального образования поселения к общему годовому объему доходов бюджета муниципального образования поселения без учета объема безвозмездных поступлений в отчетном финансовом году и (или) поступлений налоговых доходов по дополнительным нормативам отчислений  </t>
    </r>
    <r>
      <rPr>
        <b/>
        <sz val="9"/>
        <rFont val="Times New Roman"/>
        <family val="1"/>
      </rPr>
      <t>(индикатор 2)</t>
    </r>
  </si>
  <si>
    <r>
      <t xml:space="preserve">Отношение объема расходов
на обслуживание муниципального долга муниципального образования поселения к объему расходов бюджета муниципального образования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          </t>
    </r>
    <r>
      <rPr>
        <b/>
        <sz val="9"/>
        <rFont val="Times New Roman"/>
        <family val="1"/>
      </rPr>
      <t>(индикатор 3)</t>
    </r>
    <r>
      <rPr>
        <sz val="9"/>
        <rFont val="Times New Roman"/>
        <family val="1"/>
      </rPr>
      <t xml:space="preserve">
</t>
    </r>
  </si>
  <si>
    <r>
      <t xml:space="preserve">Отношение дефицита бюджета муниципального образования поселения к общему годовому объему доходов бюджета муниципального образования поселения без учета объема безвозмездных поступлений в отчетном финансовом году и (или) поступлений налоговых доходов по дополнительным нормативам отчислений   </t>
    </r>
    <r>
      <rPr>
        <b/>
        <sz val="9"/>
        <rFont val="Times New Roman"/>
        <family val="1"/>
      </rPr>
      <t>(индикатор 4)</t>
    </r>
  </si>
  <si>
    <r>
      <t>Итоговая оценка качества управления муниципальными финансами по</t>
    </r>
    <r>
      <rPr>
        <b/>
        <sz val="9"/>
        <rFont val="Arial Cyr"/>
        <family val="0"/>
      </rPr>
      <t xml:space="preserve"> индикатору 1.1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</si>
  <si>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1.2</t>
    </r>
  </si>
  <si>
    <t>Целевой значение</t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</si>
  <si>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1.3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</si>
  <si>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2.1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</si>
  <si>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2.2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</si>
  <si>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2.3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</si>
  <si>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2.4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</si>
  <si>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2.5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</si>
  <si>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2.6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</si>
  <si>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2.7</t>
    </r>
  </si>
  <si>
    <t>осуществляется</t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</si>
  <si>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3.1</t>
    </r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</si>
  <si>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3.2</t>
    </r>
  </si>
  <si>
    <t>выполняется</t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</si>
  <si>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3.4</t>
    </r>
  </si>
  <si>
    <r>
      <t>Размещение муниципальных правовых актов, документов и материалов, указанных в пункте 3.4 настоящего приложения, на официальном сайте органов местного самоуправления муниципального образования поселения  (</t>
    </r>
    <r>
      <rPr>
        <b/>
        <sz val="9"/>
        <rFont val="Times New Roman"/>
        <family val="1"/>
      </rPr>
      <t>индикатор 3.3)</t>
    </r>
  </si>
  <si>
    <t>Нормативное значение</t>
  </si>
  <si>
    <t>≤  0,5</t>
  </si>
  <si>
    <t>≤  1</t>
  </si>
  <si>
    <t>≤  0,15</t>
  </si>
  <si>
    <t>≤  0,05</t>
  </si>
  <si>
    <r>
      <rPr>
        <sz val="9"/>
        <rFont val="Arial Cyr"/>
        <family val="0"/>
      </rPr>
      <t xml:space="preserve">Исполнение бюджета муниципального образования поселения по доходам без учета безвозмездных поступлений к первоначально утвержденному уровню </t>
    </r>
    <r>
      <rPr>
        <b/>
        <sz val="9"/>
        <rFont val="Arial Cyr"/>
        <family val="0"/>
      </rPr>
      <t>(индикатор 1.1)</t>
    </r>
  </si>
  <si>
    <r>
      <rPr>
        <sz val="9"/>
        <rFont val="Arial Cyr"/>
        <family val="0"/>
      </rPr>
      <t xml:space="preserve">Зависимость бюджета муниципального образования поселения от безвозмездных поступлений от других бюджетов бюджетной системы Российской Федерации </t>
    </r>
    <r>
      <rPr>
        <b/>
        <sz val="9"/>
        <rFont val="Arial Cyr"/>
        <family val="0"/>
      </rPr>
      <t>(индикатор 1.2)</t>
    </r>
  </si>
  <si>
    <r>
      <t xml:space="preserve">Отношение объема просроченной кредиторской задолженности муниципального образования поселения к объему расходов бюджета муниципального образования поселения    </t>
    </r>
    <r>
      <rPr>
        <b/>
        <sz val="9"/>
        <rFont val="Arial Cyr"/>
        <family val="0"/>
      </rPr>
      <t>(индикатор 2.1)</t>
    </r>
  </si>
  <si>
    <r>
      <rPr>
        <sz val="9"/>
        <rFont val="Arial Cyr"/>
        <family val="0"/>
      </rPr>
      <t xml:space="preserve">Объем просроченной кредиторской задолженности по оплате труда с начислениями за счет средств бюджета муниципального образования поселения </t>
    </r>
    <r>
      <rPr>
        <b/>
        <sz val="9"/>
        <rFont val="Arial Cyr"/>
        <family val="0"/>
      </rPr>
      <t>(индикатор 2.2)</t>
    </r>
  </si>
  <si>
    <r>
      <rPr>
        <sz val="9"/>
        <rFont val="Arial Cyr"/>
        <family val="0"/>
      </rPr>
      <t xml:space="preserve">Объем просроченной кредиторской задолженности по оплате коммунальных услуг за счет средств бюджета муниципального образования поселения </t>
    </r>
    <r>
      <rPr>
        <b/>
        <sz val="9"/>
        <rFont val="Arial Cyr"/>
        <family val="0"/>
      </rPr>
      <t>(индикатор 2.3)</t>
    </r>
  </si>
  <si>
    <r>
      <rPr>
        <sz val="9"/>
        <rFont val="Arial Cyr"/>
        <family val="0"/>
      </rPr>
      <t xml:space="preserve">Отношение прироста расходов бюджета муниципального образования поселения в отчетном финансовом году, не обеспеченных соответствующим приростом доходов бюджета, к объему расходов бюджета муниципального образования  поселения </t>
    </r>
    <r>
      <rPr>
        <b/>
        <sz val="9"/>
        <rFont val="Arial Cyr"/>
        <family val="0"/>
      </rPr>
      <t>(индикатор 2.4)</t>
    </r>
  </si>
  <si>
    <r>
      <rPr>
        <sz val="9"/>
        <rFont val="Arial Cyr"/>
        <family val="0"/>
      </rPr>
      <t xml:space="preserve">Отношение прироста недоимки по местным налогам в бюджет муниципального образования к объему налоговых доходов бюджета муниципального образования от местных налогов </t>
    </r>
    <r>
      <rPr>
        <b/>
        <sz val="9"/>
        <rFont val="Arial Cyr"/>
        <family val="0"/>
      </rPr>
      <t>(индикатор 2.5)</t>
    </r>
  </si>
  <si>
    <r>
      <rPr>
        <sz val="9"/>
        <rFont val="Arial Cyr"/>
        <family val="0"/>
      </rPr>
      <t xml:space="preserve">Средний темп роста налоговых и неналоговых доходов бюджета муниципального образования за три отчетных финансовых года </t>
    </r>
    <r>
      <rPr>
        <b/>
        <sz val="9"/>
        <rFont val="Arial Cyr"/>
        <family val="0"/>
      </rPr>
      <t>(индикатор 2.6)</t>
    </r>
  </si>
  <si>
    <r>
      <rPr>
        <sz val="9"/>
        <rFont val="Arial Cyr"/>
        <family val="0"/>
      </rPr>
      <t xml:space="preserve">Отклонение объема расходов бюджета муниципального образования в IV квартале отчетного финансового года от среднего объема расходов за I - III кварталы отчетного финансового года (без учета субсидий, субвенций и иных межбюджетных трансфертов, имеющих целевое назначение, поступивших из бюджета Удмуртской Республики) </t>
    </r>
    <r>
      <rPr>
        <b/>
        <sz val="9"/>
        <rFont val="Arial Cyr"/>
        <family val="0"/>
      </rPr>
      <t>(индикатор 2.7)</t>
    </r>
  </si>
  <si>
    <r>
      <rPr>
        <sz val="9"/>
        <rFont val="Arial Cyr"/>
        <family val="0"/>
      </rPr>
      <t xml:space="preserve">Размещение на официальных сайтах органов местного самоуправления муниципальных образований поселений решения о бюджете </t>
    </r>
    <r>
      <rPr>
        <b/>
        <sz val="9"/>
        <rFont val="Arial Cyr"/>
        <family val="0"/>
      </rPr>
      <t>(индикатор 3.1)</t>
    </r>
  </si>
  <si>
    <r>
      <rPr>
        <sz val="9"/>
        <rFont val="Arial Cyr"/>
        <family val="0"/>
      </rPr>
      <t>Ежемесячное размещение на официальном сайте органов местного самоуправления муниципального образования поселения отчетов об исполнении бюджета муниципального образования поселени</t>
    </r>
    <r>
      <rPr>
        <b/>
        <sz val="9"/>
        <rFont val="Arial Cyr"/>
        <family val="0"/>
      </rPr>
      <t>я  (индикатор 3.2)</t>
    </r>
  </si>
  <si>
    <r>
      <rPr>
        <sz val="9"/>
        <rFont val="Arial Cyr"/>
        <family val="0"/>
      </rPr>
      <t xml:space="preserve">Размещение муниципальных правовых актов, документов и материалов, указанных в пункте 3.4 настоящего приложения, на официальном сайте органов местного самоуправления муниципального образования поселения  </t>
    </r>
    <r>
      <rPr>
        <b/>
        <sz val="9"/>
        <rFont val="Arial Cyr"/>
        <family val="0"/>
      </rPr>
      <t>(индикатор 3.3)</t>
    </r>
  </si>
  <si>
    <r>
      <rPr>
        <sz val="9"/>
        <rFont val="Arial Cyr"/>
        <family val="0"/>
      </rPr>
      <t xml:space="preserve">Проведение публичных слушаний по проекту бюджета муниципального образования поселения и годовому отчету об исполнении бюджета муниципального образования поселения в соответствии с установленным порядком </t>
    </r>
    <r>
      <rPr>
        <b/>
        <sz val="9"/>
        <rFont val="Arial Cyr"/>
        <family val="0"/>
      </rPr>
      <t>(индикатор 3.4)</t>
    </r>
  </si>
  <si>
    <t>Отношение объема заимствований муниципального образования поселения в отчетном финансовом году к сумме, направленной в отчетном
финансовом году на финансирование дефицита бюджета и (или) погашение
долговых обязательств бюджета муниципального образования поселения</t>
  </si>
  <si>
    <t xml:space="preserve">Отношение объема муниципального долга муниципального образования поселения к общему годовому объему доходов бюджета муниципального образования поселения без учета объема безвозмездных поступлений в отчетном финансовом году и (или) поступлений налоговых доходов по дополнительным нормативам отчислений  </t>
  </si>
  <si>
    <t xml:space="preserve">Отношение объема расходов
на обслуживание муниципального долга муниципального образования поселения к объему расходов бюджета муниципального образования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          </t>
  </si>
  <si>
    <t xml:space="preserve">Отношение дефицита бюджета муниципального образования поселения к общему годовому объему доходов бюджета муниципального образования поселения без учета объема безвозмездных поступлений в отчетном финансовом году и (или) поступлений налоговых доходов по дополнительным нормативам отчислений </t>
  </si>
  <si>
    <r>
      <t xml:space="preserve">Итоговая оценка качества управления муниципальными финансами по </t>
    </r>
    <r>
      <rPr>
        <b/>
        <sz val="9"/>
        <rFont val="Arial Cyr"/>
        <family val="0"/>
      </rPr>
      <t>индикатору 3.3</t>
    </r>
  </si>
  <si>
    <t>Сокращение комплексной оценки в связи с невыполнением индикаторов соблюдения требований бюджетного законодательства, %</t>
  </si>
  <si>
    <r>
      <t xml:space="preserve">Доля доходов от использования имущества, находящегося в государственной и муниципальной собственности, в общей сумме налоговых и неналоговых доходов муниципального образования  поселения за отчетный финансовый год                   </t>
    </r>
    <r>
      <rPr>
        <b/>
        <sz val="9"/>
        <rFont val="Times New Roman"/>
        <family val="1"/>
      </rPr>
      <t>(индикатор 1.3</t>
    </r>
    <r>
      <rPr>
        <sz val="9"/>
        <rFont val="Times New Roman"/>
        <family val="1"/>
      </rPr>
      <t xml:space="preserve">) </t>
    </r>
  </si>
  <si>
    <t>Балдеевское</t>
  </si>
  <si>
    <t>Безменшурское</t>
  </si>
  <si>
    <t>Бемыжское</t>
  </si>
  <si>
    <t>Верхнебемыжское</t>
  </si>
  <si>
    <t>Короленковское</t>
  </si>
  <si>
    <t>Крымско-Слудское</t>
  </si>
  <si>
    <t>Липовское</t>
  </si>
  <si>
    <t>Муркозь-Омгинское</t>
  </si>
  <si>
    <t>Саркузское</t>
  </si>
  <si>
    <t>Старободьинское</t>
  </si>
  <si>
    <t>Старокармыжское</t>
  </si>
  <si>
    <t>Старокопкинское</t>
  </si>
  <si>
    <t>Кизнерское</t>
  </si>
  <si>
    <t>Ягульское</t>
  </si>
  <si>
    <t>II</t>
  </si>
  <si>
    <t>III</t>
  </si>
  <si>
    <r>
      <rPr>
        <sz val="9"/>
        <rFont val="Arial Cyr"/>
        <family val="0"/>
      </rPr>
      <t xml:space="preserve">Доля доходов от использования имущества, находящегося в государственной и муниципальной собственности, в общей сумме налоговых и неналоговых доходов муниципального образования  поселения за отчетный финансовый год         </t>
    </r>
    <r>
      <rPr>
        <b/>
        <sz val="9"/>
        <rFont val="Arial Cyr"/>
        <family val="0"/>
      </rPr>
      <t xml:space="preserve">          (индикатор 1.3) </t>
    </r>
  </si>
  <si>
    <t>РЕЗУЛЬТАТЫ МОНИТОРИНГА И ОЦЕНКИ КАЧЕСТВА УПРАВЛЕНИЯ ФИНАНСАМИ МУНИЦИПАЛЬНЫХ ОБРАЗОВАНИЙ СЕЛЬСКИХ ПОСЕЛЕНИЙ КИЗНЕРСКОГО РАЙОНА УДМУРТСКОЙ РЕСПУБЛИКИ  ПО ИТОГАМ  2015 ГОДА</t>
  </si>
  <si>
    <t>Расчет/ исходные данные для расчета индикаторов по итогам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</si>
</sst>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0.000E+00"/>
    <numFmt numFmtId="176" formatCode="0.0E+00"/>
    <numFmt numFmtId="177" formatCode="0E+00"/>
    <numFmt numFmtId="178" formatCode="0.0%"/>
    <numFmt numFmtId="179" formatCode="[$-FC19]d\ mmmm\ yyyy\ &quot;г.&quot;"/>
    <numFmt numFmtId="180" formatCode="0.0000E+00"/>
    <numFmt numFmtId="181" formatCode="0.00000E+00"/>
    <numFmt numFmtId="182" formatCode="0.000000E+00"/>
    <numFmt numFmtId="183" formatCode="0.0000000E+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0" fontId="0" fillId="35" borderId="10" xfId="0" applyFill="1" applyBorder="1" applyAlignment="1">
      <alignment wrapText="1"/>
    </xf>
    <xf numFmtId="0" fontId="4" fillId="36" borderId="10" xfId="0" applyFont="1" applyFill="1" applyBorder="1" applyAlignment="1">
      <alignment horizontal="center" vertical="top" wrapText="1"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168" fontId="0" fillId="37" borderId="10" xfId="0" applyNumberFormat="1" applyFill="1" applyBorder="1" applyAlignment="1">
      <alignment/>
    </xf>
    <xf numFmtId="0" fontId="4" fillId="38" borderId="10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/>
    </xf>
    <xf numFmtId="172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171" fontId="0" fillId="37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2" fontId="0" fillId="38" borderId="10" xfId="0" applyNumberFormat="1" applyFill="1" applyBorder="1" applyAlignment="1">
      <alignment horizontal="right"/>
    </xf>
    <xf numFmtId="172" fontId="8" fillId="3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9" fillId="37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37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 horizontal="center" vertical="center" wrapText="1"/>
    </xf>
    <xf numFmtId="2" fontId="0" fillId="39" borderId="10" xfId="0" applyNumberFormat="1" applyFill="1" applyBorder="1" applyAlignment="1">
      <alignment wrapText="1"/>
    </xf>
    <xf numFmtId="0" fontId="5" fillId="39" borderId="10" xfId="0" applyFont="1" applyFill="1" applyBorder="1" applyAlignment="1">
      <alignment horizontal="center" vertical="center" wrapText="1"/>
    </xf>
    <xf numFmtId="171" fontId="0" fillId="39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top" wrapText="1"/>
    </xf>
    <xf numFmtId="171" fontId="5" fillId="36" borderId="10" xfId="0" applyNumberFormat="1" applyFont="1" applyFill="1" applyBorder="1" applyAlignment="1">
      <alignment horizontal="center" vertical="top" wrapText="1"/>
    </xf>
    <xf numFmtId="171" fontId="4" fillId="36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3"/>
  <sheetViews>
    <sheetView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19.375" style="0" customWidth="1"/>
    <col min="2" max="2" width="19.375" style="3" customWidth="1"/>
    <col min="3" max="4" width="13.125" style="0" customWidth="1"/>
    <col min="5" max="5" width="10.75390625" style="0" customWidth="1"/>
    <col min="6" max="6" width="10.875" style="0" customWidth="1"/>
    <col min="7" max="7" width="11.875" style="0" customWidth="1"/>
    <col min="8" max="8" width="14.375" style="0" customWidth="1"/>
    <col min="9" max="9" width="10.625" style="0" customWidth="1"/>
    <col min="10" max="10" width="9.75390625" style="0" customWidth="1"/>
    <col min="11" max="11" width="8.00390625" style="0" customWidth="1"/>
    <col min="12" max="12" width="12.375" style="0" customWidth="1"/>
    <col min="13" max="13" width="11.25390625" style="0" hidden="1" customWidth="1"/>
    <col min="14" max="14" width="10.625" style="0" hidden="1" customWidth="1"/>
    <col min="15" max="15" width="9.875" style="0" hidden="1" customWidth="1"/>
    <col min="16" max="16" width="7.375" style="0" hidden="1" customWidth="1"/>
    <col min="17" max="17" width="9.75390625" style="0" hidden="1" customWidth="1"/>
    <col min="18" max="18" width="11.75390625" style="0" hidden="1" customWidth="1"/>
    <col min="19" max="19" width="15.625" style="0" customWidth="1"/>
    <col min="20" max="20" width="11.25390625" style="0" customWidth="1"/>
    <col min="21" max="21" width="10.75390625" style="0" customWidth="1"/>
    <col min="23" max="23" width="12.625" style="0" customWidth="1"/>
    <col min="24" max="24" width="16.00390625" style="0" customWidth="1"/>
    <col min="25" max="25" width="14.25390625" style="0" hidden="1" customWidth="1"/>
    <col min="26" max="26" width="10.75390625" style="0" customWidth="1"/>
    <col min="27" max="27" width="12.00390625" style="0" customWidth="1"/>
    <col min="28" max="28" width="9.125" style="0" customWidth="1"/>
    <col min="29" max="29" width="13.625" style="0" customWidth="1"/>
    <col min="30" max="30" width="14.375" style="0" customWidth="1"/>
    <col min="31" max="33" width="11.875" style="0" customWidth="1"/>
    <col min="34" max="34" width="16.75390625" style="0" customWidth="1"/>
    <col min="35" max="35" width="9.875" style="0" customWidth="1"/>
    <col min="36" max="36" width="8.375" style="0" customWidth="1"/>
    <col min="37" max="37" width="11.875" style="0" customWidth="1"/>
    <col min="38" max="38" width="15.75390625" style="0" customWidth="1"/>
    <col min="39" max="39" width="13.375" style="0" customWidth="1"/>
    <col min="40" max="42" width="11.875" style="0" customWidth="1"/>
    <col min="43" max="43" width="15.375" style="0" customWidth="1"/>
    <col min="44" max="44" width="13.375" style="0" customWidth="1"/>
    <col min="45" max="45" width="11.625" style="0" customWidth="1"/>
    <col min="46" max="46" width="9.375" style="0" customWidth="1"/>
    <col min="47" max="47" width="12.375" style="0" customWidth="1"/>
    <col min="48" max="48" width="15.00390625" style="0" customWidth="1"/>
    <col min="49" max="49" width="11.75390625" style="38" customWidth="1"/>
    <col min="50" max="52" width="12.375" style="0" customWidth="1"/>
    <col min="53" max="53" width="19.625" style="0" customWidth="1"/>
    <col min="54" max="54" width="12.875" style="0" customWidth="1"/>
    <col min="55" max="55" width="10.625" style="0" customWidth="1"/>
    <col min="56" max="56" width="11.75390625" style="0" customWidth="1"/>
    <col min="57" max="57" width="10.875" style="0" customWidth="1"/>
    <col min="58" max="58" width="14.625" style="0" customWidth="1"/>
    <col min="59" max="59" width="13.25390625" style="0" customWidth="1"/>
    <col min="60" max="60" width="10.625" style="0" customWidth="1"/>
    <col min="61" max="61" width="13.125" style="0" customWidth="1"/>
    <col min="62" max="62" width="15.25390625" style="0" customWidth="1"/>
    <col min="63" max="63" width="13.75390625" style="0" customWidth="1"/>
    <col min="64" max="64" width="10.375" style="0" customWidth="1"/>
    <col min="65" max="65" width="11.625" style="0" customWidth="1"/>
    <col min="66" max="66" width="16.125" style="0" customWidth="1"/>
    <col min="67" max="67" width="10.375" style="0" customWidth="1"/>
    <col min="68" max="68" width="12.25390625" style="0" customWidth="1"/>
    <col min="69" max="69" width="15.125" style="0" customWidth="1"/>
    <col min="70" max="70" width="14.875" style="0" hidden="1" customWidth="1"/>
    <col min="71" max="71" width="12.375" style="0" hidden="1" customWidth="1"/>
    <col min="72" max="72" width="12.75390625" style="0" customWidth="1"/>
    <col min="73" max="73" width="11.125" style="0" customWidth="1"/>
    <col min="74" max="74" width="13.25390625" style="0" customWidth="1"/>
    <col min="75" max="75" width="15.75390625" style="0" customWidth="1"/>
    <col min="76" max="76" width="19.25390625" style="0" customWidth="1"/>
    <col min="77" max="77" width="11.375" style="0" hidden="1" customWidth="1"/>
    <col min="78" max="78" width="12.25390625" style="0" hidden="1" customWidth="1"/>
    <col min="79" max="79" width="11.875" style="0" customWidth="1"/>
    <col min="80" max="80" width="19.00390625" style="0" customWidth="1"/>
    <col min="81" max="81" width="13.25390625" style="0" customWidth="1"/>
    <col min="82" max="82" width="20.25390625" style="0" customWidth="1"/>
    <col min="83" max="83" width="12.75390625" style="0" customWidth="1"/>
    <col min="84" max="84" width="18.75390625" style="0" customWidth="1"/>
    <col min="85" max="85" width="12.625" style="0" customWidth="1"/>
  </cols>
  <sheetData>
    <row r="1" spans="1:8" ht="12.75">
      <c r="A1" s="3" t="s">
        <v>100</v>
      </c>
      <c r="C1" s="3"/>
      <c r="D1" s="3"/>
      <c r="E1" s="3"/>
      <c r="F1" s="3"/>
      <c r="G1" s="3"/>
      <c r="H1" s="3"/>
    </row>
    <row r="3" spans="1:85" s="5" customFormat="1" ht="274.5" customHeight="1">
      <c r="A3" s="4" t="s">
        <v>0</v>
      </c>
      <c r="B3" s="73" t="s">
        <v>22</v>
      </c>
      <c r="C3" s="26" t="s">
        <v>23</v>
      </c>
      <c r="D3" s="6" t="s">
        <v>13</v>
      </c>
      <c r="E3" s="6" t="s">
        <v>14</v>
      </c>
      <c r="F3" s="6" t="s">
        <v>10</v>
      </c>
      <c r="G3" s="28" t="s">
        <v>40</v>
      </c>
      <c r="H3" s="26" t="s">
        <v>24</v>
      </c>
      <c r="I3" s="6" t="s">
        <v>13</v>
      </c>
      <c r="J3" s="6" t="s">
        <v>14</v>
      </c>
      <c r="K3" s="6" t="s">
        <v>10</v>
      </c>
      <c r="L3" s="28" t="s">
        <v>41</v>
      </c>
      <c r="M3" s="8" t="s">
        <v>8</v>
      </c>
      <c r="N3" s="6" t="s">
        <v>3</v>
      </c>
      <c r="O3" s="6" t="s">
        <v>1</v>
      </c>
      <c r="P3" s="6" t="s">
        <v>9</v>
      </c>
      <c r="Q3" s="6" t="s">
        <v>2</v>
      </c>
      <c r="R3" s="7" t="s">
        <v>7</v>
      </c>
      <c r="S3" s="26" t="s">
        <v>81</v>
      </c>
      <c r="T3" s="6" t="s">
        <v>13</v>
      </c>
      <c r="U3" s="6" t="s">
        <v>14</v>
      </c>
      <c r="V3" s="6" t="s">
        <v>10</v>
      </c>
      <c r="W3" s="28" t="s">
        <v>43</v>
      </c>
      <c r="X3" s="26" t="s">
        <v>25</v>
      </c>
      <c r="Y3" s="6" t="s">
        <v>4</v>
      </c>
      <c r="Z3" s="6" t="s">
        <v>15</v>
      </c>
      <c r="AA3" s="6" t="s">
        <v>16</v>
      </c>
      <c r="AB3" s="6" t="s">
        <v>10</v>
      </c>
      <c r="AC3" s="28" t="s">
        <v>44</v>
      </c>
      <c r="AD3" s="26" t="s">
        <v>26</v>
      </c>
      <c r="AE3" s="20" t="s">
        <v>42</v>
      </c>
      <c r="AF3" s="6" t="s">
        <v>10</v>
      </c>
      <c r="AG3" s="28" t="s">
        <v>45</v>
      </c>
      <c r="AH3" s="26" t="s">
        <v>27</v>
      </c>
      <c r="AI3" s="20" t="s">
        <v>42</v>
      </c>
      <c r="AJ3" s="20" t="s">
        <v>10</v>
      </c>
      <c r="AK3" s="28" t="s">
        <v>46</v>
      </c>
      <c r="AL3" s="26" t="s">
        <v>28</v>
      </c>
      <c r="AM3" s="6" t="s">
        <v>15</v>
      </c>
      <c r="AN3" s="6" t="s">
        <v>16</v>
      </c>
      <c r="AO3" s="20" t="s">
        <v>10</v>
      </c>
      <c r="AP3" s="28" t="s">
        <v>47</v>
      </c>
      <c r="AQ3" s="26" t="s">
        <v>29</v>
      </c>
      <c r="AR3" s="6" t="s">
        <v>15</v>
      </c>
      <c r="AS3" s="6" t="s">
        <v>16</v>
      </c>
      <c r="AT3" s="6" t="s">
        <v>10</v>
      </c>
      <c r="AU3" s="28" t="s">
        <v>48</v>
      </c>
      <c r="AV3" s="26" t="s">
        <v>30</v>
      </c>
      <c r="AW3" s="20" t="s">
        <v>15</v>
      </c>
      <c r="AX3" s="20" t="s">
        <v>16</v>
      </c>
      <c r="AY3" s="20" t="s">
        <v>10</v>
      </c>
      <c r="AZ3" s="28" t="s">
        <v>49</v>
      </c>
      <c r="BA3" s="26" t="s">
        <v>31</v>
      </c>
      <c r="BB3" s="6" t="s">
        <v>15</v>
      </c>
      <c r="BC3" s="6" t="s">
        <v>16</v>
      </c>
      <c r="BD3" s="6" t="s">
        <v>10</v>
      </c>
      <c r="BE3" s="28" t="s">
        <v>50</v>
      </c>
      <c r="BF3" s="26" t="s">
        <v>32</v>
      </c>
      <c r="BG3" s="20" t="s">
        <v>42</v>
      </c>
      <c r="BH3" s="6" t="s">
        <v>10</v>
      </c>
      <c r="BI3" s="28" t="s">
        <v>52</v>
      </c>
      <c r="BJ3" s="26" t="s">
        <v>33</v>
      </c>
      <c r="BK3" s="20" t="s">
        <v>42</v>
      </c>
      <c r="BL3" s="6" t="s">
        <v>10</v>
      </c>
      <c r="BM3" s="28" t="s">
        <v>53</v>
      </c>
      <c r="BN3" s="26" t="s">
        <v>56</v>
      </c>
      <c r="BO3" s="6" t="s">
        <v>10</v>
      </c>
      <c r="BP3" s="28" t="s">
        <v>79</v>
      </c>
      <c r="BQ3" s="26" t="s">
        <v>34</v>
      </c>
      <c r="BR3" s="6" t="s">
        <v>11</v>
      </c>
      <c r="BS3" s="6" t="s">
        <v>12</v>
      </c>
      <c r="BT3" s="20" t="s">
        <v>42</v>
      </c>
      <c r="BU3" s="6" t="s">
        <v>10</v>
      </c>
      <c r="BV3" s="28" t="s">
        <v>55</v>
      </c>
      <c r="BW3" s="76" t="s">
        <v>35</v>
      </c>
      <c r="BX3" s="26" t="s">
        <v>36</v>
      </c>
      <c r="BY3" s="6" t="s">
        <v>11</v>
      </c>
      <c r="BZ3" s="6" t="s">
        <v>12</v>
      </c>
      <c r="CA3" s="6" t="s">
        <v>57</v>
      </c>
      <c r="CB3" s="26" t="s">
        <v>37</v>
      </c>
      <c r="CC3" s="6" t="s">
        <v>57</v>
      </c>
      <c r="CD3" s="26" t="s">
        <v>38</v>
      </c>
      <c r="CE3" s="6" t="s">
        <v>57</v>
      </c>
      <c r="CF3" s="26" t="s">
        <v>39</v>
      </c>
      <c r="CG3" s="6" t="s">
        <v>57</v>
      </c>
    </row>
    <row r="4" spans="1:85" ht="12.75">
      <c r="A4" s="12" t="s">
        <v>82</v>
      </c>
      <c r="B4" s="74"/>
      <c r="C4" s="33">
        <v>0.0131</v>
      </c>
      <c r="D4" s="23">
        <v>-0.184732449680903</v>
      </c>
      <c r="E4" s="23">
        <v>0.14863606121091158</v>
      </c>
      <c r="F4" s="1">
        <v>4.44</v>
      </c>
      <c r="G4" s="32">
        <f aca="true" t="shared" si="0" ref="G4:G22">((D4-C4)/(D4-E4))*F4</f>
        <v>2.634850166962115</v>
      </c>
      <c r="H4" s="31">
        <v>0.06</v>
      </c>
      <c r="I4" s="25">
        <v>0.2312294639792065</v>
      </c>
      <c r="J4" s="25">
        <v>0.9566699204208925</v>
      </c>
      <c r="K4" s="1">
        <v>1.12</v>
      </c>
      <c r="L4" s="32">
        <f>(H4-I4)/(J4-I4)*K4</f>
        <v>-0.2643593942876925</v>
      </c>
      <c r="M4" s="9">
        <v>0</v>
      </c>
      <c r="N4" s="1">
        <v>15</v>
      </c>
      <c r="O4" s="1"/>
      <c r="P4" s="1">
        <v>1</v>
      </c>
      <c r="Q4" s="1">
        <v>0.75</v>
      </c>
      <c r="R4" s="10">
        <v>0.75</v>
      </c>
      <c r="S4" s="30">
        <v>0</v>
      </c>
      <c r="T4" s="34">
        <v>0.000473081653893462</v>
      </c>
      <c r="U4" s="34">
        <v>0.17633343048673858</v>
      </c>
      <c r="V4" s="1">
        <v>4.44</v>
      </c>
      <c r="W4" s="32">
        <f aca="true" t="shared" si="1" ref="W4:W22">((T4-S4)/(T4-U4))*V4</f>
        <v>-0.011944037170558983</v>
      </c>
      <c r="X4" s="27">
        <v>0</v>
      </c>
      <c r="Y4" s="1"/>
      <c r="Z4" s="1">
        <v>0</v>
      </c>
      <c r="AA4" s="1">
        <v>0</v>
      </c>
      <c r="AB4" s="1">
        <v>1.62</v>
      </c>
      <c r="AC4" s="32">
        <v>1.62</v>
      </c>
      <c r="AD4" s="31">
        <v>0</v>
      </c>
      <c r="AE4" s="37">
        <v>0</v>
      </c>
      <c r="AF4" s="21">
        <v>1.35</v>
      </c>
      <c r="AG4" s="32">
        <v>1.35</v>
      </c>
      <c r="AH4" s="31">
        <v>0</v>
      </c>
      <c r="AI4" s="21">
        <v>0</v>
      </c>
      <c r="AJ4" s="21">
        <v>1.35</v>
      </c>
      <c r="AK4" s="32">
        <v>1.35</v>
      </c>
      <c r="AL4" s="30">
        <v>-0.019</v>
      </c>
      <c r="AM4" s="34">
        <v>0.02083415074351627</v>
      </c>
      <c r="AN4" s="34">
        <v>-0.08588462212870407</v>
      </c>
      <c r="AO4" s="21">
        <v>1.62</v>
      </c>
      <c r="AP4" s="32">
        <f aca="true" t="shared" si="2" ref="AP4:AP22">((AM4-AL4)/(-AN4))*AO4</f>
        <v>0.751372278354927</v>
      </c>
      <c r="AQ4" s="30">
        <v>0.065</v>
      </c>
      <c r="AR4" s="34">
        <v>0.13674588665447898</v>
      </c>
      <c r="AS4" s="1">
        <v>-0.092</v>
      </c>
      <c r="AT4" s="1">
        <v>1.35</v>
      </c>
      <c r="AU4" s="32">
        <f aca="true" t="shared" si="3" ref="AU4:AU22">((AR4-AQ4)/(AR4-AS4))*AT4</f>
        <v>0.4234259614462454</v>
      </c>
      <c r="AV4" s="31">
        <v>1.044</v>
      </c>
      <c r="AW4" s="21">
        <v>1.0614985811608377</v>
      </c>
      <c r="AX4" s="21">
        <v>1.685131472520476</v>
      </c>
      <c r="AY4" s="22">
        <v>2.16</v>
      </c>
      <c r="AZ4" s="39">
        <f>((AV4-AW4)/(AX4-AW4))*AY4</f>
        <v>-0.06060766811866659</v>
      </c>
      <c r="BA4" s="31">
        <v>1.07</v>
      </c>
      <c r="BB4" s="21">
        <v>1.8237003152624094</v>
      </c>
      <c r="BC4" s="21">
        <v>1.07985226693836</v>
      </c>
      <c r="BD4" s="1">
        <v>0.55</v>
      </c>
      <c r="BE4" s="32">
        <f aca="true" t="shared" si="4" ref="BE4:BE22">((BB4-BA4)/(BB4-BC4))*BD4</f>
        <v>0.5572847496586255</v>
      </c>
      <c r="BF4" s="40" t="s">
        <v>51</v>
      </c>
      <c r="BG4" s="41" t="s">
        <v>51</v>
      </c>
      <c r="BH4" s="17">
        <v>3.18</v>
      </c>
      <c r="BI4" s="32">
        <f>BH4</f>
        <v>3.18</v>
      </c>
      <c r="BJ4" s="40" t="s">
        <v>51</v>
      </c>
      <c r="BK4" s="41" t="s">
        <v>51</v>
      </c>
      <c r="BL4" s="1">
        <v>2.73</v>
      </c>
      <c r="BM4" s="29">
        <f>BL4</f>
        <v>2.73</v>
      </c>
      <c r="BN4" s="45">
        <v>0</v>
      </c>
      <c r="BO4" s="1">
        <v>1.82</v>
      </c>
      <c r="BP4" s="32">
        <v>0</v>
      </c>
      <c r="BQ4" s="42" t="s">
        <v>54</v>
      </c>
      <c r="BR4" s="1"/>
      <c r="BS4" s="1"/>
      <c r="BT4" s="43" t="s">
        <v>54</v>
      </c>
      <c r="BU4" s="1">
        <v>2.27</v>
      </c>
      <c r="BV4" s="32">
        <v>2.27</v>
      </c>
      <c r="BW4" s="77"/>
      <c r="BX4" s="27">
        <v>0</v>
      </c>
      <c r="BY4" s="1">
        <v>95</v>
      </c>
      <c r="BZ4" s="1">
        <v>100</v>
      </c>
      <c r="CA4" s="43" t="s">
        <v>59</v>
      </c>
      <c r="CB4" s="27">
        <v>0</v>
      </c>
      <c r="CC4" s="44" t="s">
        <v>58</v>
      </c>
      <c r="CD4" s="27">
        <v>0</v>
      </c>
      <c r="CE4" s="44" t="s">
        <v>60</v>
      </c>
      <c r="CF4" s="31">
        <v>0</v>
      </c>
      <c r="CG4" s="44" t="s">
        <v>61</v>
      </c>
    </row>
    <row r="5" spans="1:85" ht="12.75" customHeight="1">
      <c r="A5" s="12" t="s">
        <v>83</v>
      </c>
      <c r="B5" s="74"/>
      <c r="C5" s="33">
        <v>0.1574</v>
      </c>
      <c r="D5" s="23">
        <v>-0.184732449680903</v>
      </c>
      <c r="E5" s="23">
        <v>0.14863606121091158</v>
      </c>
      <c r="F5" s="1">
        <v>4.44</v>
      </c>
      <c r="G5" s="32">
        <f t="shared" si="0"/>
        <v>4.5567233465436106</v>
      </c>
      <c r="H5" s="31">
        <v>0.04</v>
      </c>
      <c r="I5" s="25">
        <v>0.2312294639792065</v>
      </c>
      <c r="J5" s="25">
        <v>0.9566699204208925</v>
      </c>
      <c r="K5" s="1">
        <v>1.12</v>
      </c>
      <c r="L5" s="32">
        <f aca="true" t="shared" si="5" ref="L5:L22">(H5-I5)/(J5-I5)*K5</f>
        <v>-0.295237186946063</v>
      </c>
      <c r="M5" s="9">
        <v>0</v>
      </c>
      <c r="N5" s="1">
        <v>15</v>
      </c>
      <c r="O5" s="1"/>
      <c r="P5" s="1">
        <v>1</v>
      </c>
      <c r="Q5" s="1">
        <v>0.75</v>
      </c>
      <c r="R5" s="10">
        <v>0.75</v>
      </c>
      <c r="S5" s="30">
        <v>0</v>
      </c>
      <c r="T5" s="34">
        <v>0.000473081653893462</v>
      </c>
      <c r="U5" s="34">
        <v>0.17633343048673858</v>
      </c>
      <c r="V5" s="1">
        <v>4.44</v>
      </c>
      <c r="W5" s="32">
        <f t="shared" si="1"/>
        <v>-0.011944037170558983</v>
      </c>
      <c r="X5" s="27">
        <v>0</v>
      </c>
      <c r="Y5" s="1"/>
      <c r="Z5" s="1">
        <v>0</v>
      </c>
      <c r="AA5" s="1">
        <v>0</v>
      </c>
      <c r="AB5" s="1">
        <v>1.62</v>
      </c>
      <c r="AC5" s="32">
        <v>1.62</v>
      </c>
      <c r="AD5" s="31">
        <v>0</v>
      </c>
      <c r="AE5" s="37">
        <v>0</v>
      </c>
      <c r="AF5" s="21">
        <v>1.35</v>
      </c>
      <c r="AG5" s="32">
        <v>1.35</v>
      </c>
      <c r="AH5" s="31">
        <v>0</v>
      </c>
      <c r="AI5" s="21">
        <v>0</v>
      </c>
      <c r="AJ5" s="21">
        <v>1.35</v>
      </c>
      <c r="AK5" s="32">
        <v>1.35</v>
      </c>
      <c r="AL5" s="30">
        <v>-0.01</v>
      </c>
      <c r="AM5" s="34">
        <v>0.02083415074351627</v>
      </c>
      <c r="AN5" s="34">
        <v>-0.08588462212870407</v>
      </c>
      <c r="AO5" s="21">
        <v>1.62</v>
      </c>
      <c r="AP5" s="32">
        <f t="shared" si="2"/>
        <v>0.5816096405435751</v>
      </c>
      <c r="AQ5" s="30">
        <v>0.014</v>
      </c>
      <c r="AR5" s="34">
        <v>0.13674588665447898</v>
      </c>
      <c r="AS5" s="1">
        <v>-0.092</v>
      </c>
      <c r="AT5" s="1">
        <v>1.35</v>
      </c>
      <c r="AU5" s="32">
        <f t="shared" si="3"/>
        <v>0.7244149803395034</v>
      </c>
      <c r="AV5" s="31">
        <v>1.45</v>
      </c>
      <c r="AW5" s="21">
        <v>1.0614985811608377</v>
      </c>
      <c r="AX5" s="21">
        <v>1.685131472520476</v>
      </c>
      <c r="AY5" s="22">
        <v>2.16</v>
      </c>
      <c r="AZ5" s="39">
        <f aca="true" t="shared" si="6" ref="AZ5:AZ22">((AV5-AW5)/(AX5-AW5))*AY5</f>
        <v>1.3456042430075414</v>
      </c>
      <c r="BA5" s="31">
        <v>1.41</v>
      </c>
      <c r="BB5" s="21">
        <v>1.8237003152624094</v>
      </c>
      <c r="BC5" s="21">
        <v>1.07985226693836</v>
      </c>
      <c r="BD5" s="1">
        <v>0.55</v>
      </c>
      <c r="BE5" s="32">
        <f t="shared" si="4"/>
        <v>0.3058893196089989</v>
      </c>
      <c r="BF5" s="40" t="s">
        <v>51</v>
      </c>
      <c r="BG5" s="41" t="s">
        <v>51</v>
      </c>
      <c r="BH5" s="17">
        <v>3.18</v>
      </c>
      <c r="BI5" s="32">
        <f aca="true" t="shared" si="7" ref="BI5:BI22">BH5</f>
        <v>3.18</v>
      </c>
      <c r="BJ5" s="40" t="s">
        <v>51</v>
      </c>
      <c r="BK5" s="41" t="s">
        <v>51</v>
      </c>
      <c r="BL5" s="1">
        <v>2.73</v>
      </c>
      <c r="BM5" s="29">
        <f aca="true" t="shared" si="8" ref="BM5:BM22">BL5</f>
        <v>2.73</v>
      </c>
      <c r="BN5" s="45">
        <v>0</v>
      </c>
      <c r="BO5" s="1">
        <v>1.82</v>
      </c>
      <c r="BP5" s="32">
        <v>0</v>
      </c>
      <c r="BQ5" s="42" t="s">
        <v>54</v>
      </c>
      <c r="BR5" s="1"/>
      <c r="BS5" s="1"/>
      <c r="BT5" s="43" t="s">
        <v>54</v>
      </c>
      <c r="BU5" s="1">
        <v>2.27</v>
      </c>
      <c r="BV5" s="32">
        <v>2.27</v>
      </c>
      <c r="BW5" s="77"/>
      <c r="BX5" s="27">
        <v>0</v>
      </c>
      <c r="BY5" s="1">
        <v>95</v>
      </c>
      <c r="BZ5" s="1">
        <v>100</v>
      </c>
      <c r="CA5" s="43" t="s">
        <v>59</v>
      </c>
      <c r="CB5" s="27">
        <v>0</v>
      </c>
      <c r="CC5" s="44" t="s">
        <v>58</v>
      </c>
      <c r="CD5" s="27">
        <v>0</v>
      </c>
      <c r="CE5" s="44" t="s">
        <v>60</v>
      </c>
      <c r="CF5" s="31">
        <v>0</v>
      </c>
      <c r="CG5" s="44" t="s">
        <v>61</v>
      </c>
    </row>
    <row r="6" spans="1:85" ht="12" customHeight="1">
      <c r="A6" s="12" t="s">
        <v>84</v>
      </c>
      <c r="B6" s="74"/>
      <c r="C6" s="33">
        <v>0.054</v>
      </c>
      <c r="D6" s="23">
        <v>-0.184732449680903</v>
      </c>
      <c r="E6" s="23">
        <v>0.14863606121091158</v>
      </c>
      <c r="F6" s="1">
        <v>4.44</v>
      </c>
      <c r="G6" s="32">
        <f t="shared" si="0"/>
        <v>3.1795806800936686</v>
      </c>
      <c r="H6" s="31">
        <v>0.06</v>
      </c>
      <c r="I6" s="25">
        <v>0.2312294639792065</v>
      </c>
      <c r="J6" s="25">
        <v>0.9566699204208925</v>
      </c>
      <c r="K6" s="1">
        <v>1.12</v>
      </c>
      <c r="L6" s="32">
        <f t="shared" si="5"/>
        <v>-0.2643593942876925</v>
      </c>
      <c r="M6" s="9">
        <v>0</v>
      </c>
      <c r="N6" s="1">
        <v>15</v>
      </c>
      <c r="O6" s="1"/>
      <c r="P6" s="1">
        <v>1</v>
      </c>
      <c r="Q6" s="1">
        <v>0.75</v>
      </c>
      <c r="R6" s="10">
        <v>0.75</v>
      </c>
      <c r="S6" s="30">
        <v>0</v>
      </c>
      <c r="T6" s="34">
        <v>0.000473081653893462</v>
      </c>
      <c r="U6" s="34">
        <v>0.17633343048673858</v>
      </c>
      <c r="V6" s="1">
        <v>4.44</v>
      </c>
      <c r="W6" s="32">
        <f t="shared" si="1"/>
        <v>-0.011944037170558983</v>
      </c>
      <c r="X6" s="27">
        <v>0</v>
      </c>
      <c r="Y6" s="1"/>
      <c r="Z6" s="1">
        <v>0</v>
      </c>
      <c r="AA6" s="1">
        <v>0</v>
      </c>
      <c r="AB6" s="1">
        <v>1.62</v>
      </c>
      <c r="AC6" s="32">
        <v>1.62</v>
      </c>
      <c r="AD6" s="31">
        <v>0</v>
      </c>
      <c r="AE6" s="37">
        <v>0</v>
      </c>
      <c r="AF6" s="21">
        <v>1.35</v>
      </c>
      <c r="AG6" s="32">
        <v>1.35</v>
      </c>
      <c r="AH6" s="31">
        <v>0</v>
      </c>
      <c r="AI6" s="21">
        <v>0</v>
      </c>
      <c r="AJ6" s="21">
        <v>1.35</v>
      </c>
      <c r="AK6" s="32">
        <v>1.35</v>
      </c>
      <c r="AL6" s="30">
        <v>-0.005</v>
      </c>
      <c r="AM6" s="34">
        <v>0.02083415074351627</v>
      </c>
      <c r="AN6" s="34">
        <v>-0.08588462212870407</v>
      </c>
      <c r="AO6" s="21">
        <v>1.62</v>
      </c>
      <c r="AP6" s="32">
        <f t="shared" si="2"/>
        <v>0.4872970639817131</v>
      </c>
      <c r="AQ6" s="30">
        <v>0.085</v>
      </c>
      <c r="AR6" s="34">
        <v>0.13674588665447898</v>
      </c>
      <c r="AS6" s="1">
        <v>-0.092</v>
      </c>
      <c r="AT6" s="1">
        <v>1.35</v>
      </c>
      <c r="AU6" s="32">
        <f t="shared" si="3"/>
        <v>0.30539105207634026</v>
      </c>
      <c r="AV6" s="31">
        <v>1.42</v>
      </c>
      <c r="AW6" s="21">
        <v>1.0614985811608377</v>
      </c>
      <c r="AX6" s="21">
        <v>1.685131472520476</v>
      </c>
      <c r="AY6" s="22">
        <v>2.16</v>
      </c>
      <c r="AZ6" s="39">
        <f t="shared" si="6"/>
        <v>1.2416969589341764</v>
      </c>
      <c r="BA6" s="31">
        <v>1.51</v>
      </c>
      <c r="BB6" s="21">
        <v>1.8237003152624094</v>
      </c>
      <c r="BC6" s="21">
        <v>1.07985226693836</v>
      </c>
      <c r="BD6" s="1">
        <v>0.55</v>
      </c>
      <c r="BE6" s="32">
        <f t="shared" si="4"/>
        <v>0.23194948724146153</v>
      </c>
      <c r="BF6" s="40" t="s">
        <v>51</v>
      </c>
      <c r="BG6" s="41" t="s">
        <v>51</v>
      </c>
      <c r="BH6" s="17">
        <v>3.18</v>
      </c>
      <c r="BI6" s="32">
        <f t="shared" si="7"/>
        <v>3.18</v>
      </c>
      <c r="BJ6" s="40" t="s">
        <v>51</v>
      </c>
      <c r="BK6" s="41" t="s">
        <v>51</v>
      </c>
      <c r="BL6" s="1">
        <v>2.73</v>
      </c>
      <c r="BM6" s="29">
        <f t="shared" si="8"/>
        <v>2.73</v>
      </c>
      <c r="BN6" s="45">
        <v>0</v>
      </c>
      <c r="BO6" s="1">
        <v>1.82</v>
      </c>
      <c r="BP6" s="32">
        <v>0</v>
      </c>
      <c r="BQ6" s="42" t="s">
        <v>54</v>
      </c>
      <c r="BR6" s="1"/>
      <c r="BS6" s="1"/>
      <c r="BT6" s="43" t="s">
        <v>54</v>
      </c>
      <c r="BU6" s="1">
        <v>2.27</v>
      </c>
      <c r="BV6" s="32">
        <v>2.27</v>
      </c>
      <c r="BW6" s="77"/>
      <c r="BX6" s="27">
        <v>0</v>
      </c>
      <c r="BY6" s="1">
        <v>95</v>
      </c>
      <c r="BZ6" s="1">
        <v>100</v>
      </c>
      <c r="CA6" s="43" t="s">
        <v>59</v>
      </c>
      <c r="CB6" s="27">
        <v>0</v>
      </c>
      <c r="CC6" s="44" t="s">
        <v>58</v>
      </c>
      <c r="CD6" s="27">
        <v>0</v>
      </c>
      <c r="CE6" s="44" t="s">
        <v>60</v>
      </c>
      <c r="CF6" s="31">
        <v>-0.01816128728709907</v>
      </c>
      <c r="CG6" s="44" t="s">
        <v>61</v>
      </c>
    </row>
    <row r="7" spans="1:85" ht="12.75">
      <c r="A7" s="12" t="s">
        <v>85</v>
      </c>
      <c r="B7" s="74"/>
      <c r="C7" s="33">
        <v>0.3306</v>
      </c>
      <c r="D7" s="23">
        <v>-0.184732449680903</v>
      </c>
      <c r="E7" s="23">
        <v>0.14863606121091158</v>
      </c>
      <c r="F7" s="1">
        <v>4.44</v>
      </c>
      <c r="G7" s="32">
        <f t="shared" si="0"/>
        <v>6.863503905819529</v>
      </c>
      <c r="H7" s="31">
        <v>0.07</v>
      </c>
      <c r="I7" s="25">
        <v>0.2312294639792065</v>
      </c>
      <c r="J7" s="25">
        <v>0.9566699204208925</v>
      </c>
      <c r="K7" s="1">
        <v>1.12</v>
      </c>
      <c r="L7" s="32">
        <f t="shared" si="5"/>
        <v>-0.24892049795850726</v>
      </c>
      <c r="M7" s="9">
        <v>0</v>
      </c>
      <c r="N7" s="1">
        <v>15</v>
      </c>
      <c r="O7" s="1"/>
      <c r="P7" s="1">
        <v>1</v>
      </c>
      <c r="Q7" s="1">
        <v>0.75</v>
      </c>
      <c r="R7" s="10">
        <v>0.75</v>
      </c>
      <c r="S7" s="30">
        <v>0</v>
      </c>
      <c r="T7" s="34">
        <v>0.000473081653893462</v>
      </c>
      <c r="U7" s="34">
        <v>0.17633343048673858</v>
      </c>
      <c r="V7" s="1">
        <v>4.44</v>
      </c>
      <c r="W7" s="32">
        <f t="shared" si="1"/>
        <v>-0.011944037170558983</v>
      </c>
      <c r="X7" s="27">
        <v>0</v>
      </c>
      <c r="Y7" s="1"/>
      <c r="Z7" s="1">
        <v>0</v>
      </c>
      <c r="AA7" s="1">
        <v>0</v>
      </c>
      <c r="AB7" s="1">
        <v>1.62</v>
      </c>
      <c r="AC7" s="32">
        <v>1.62</v>
      </c>
      <c r="AD7" s="31">
        <v>0</v>
      </c>
      <c r="AE7" s="37">
        <v>0</v>
      </c>
      <c r="AF7" s="21">
        <v>1.35</v>
      </c>
      <c r="AG7" s="32">
        <v>1.35</v>
      </c>
      <c r="AH7" s="31">
        <v>0</v>
      </c>
      <c r="AI7" s="21">
        <v>0</v>
      </c>
      <c r="AJ7" s="21">
        <v>1.35</v>
      </c>
      <c r="AK7" s="32">
        <v>1.35</v>
      </c>
      <c r="AL7" s="30">
        <v>-0.019</v>
      </c>
      <c r="AM7" s="34">
        <v>0.02083415074351627</v>
      </c>
      <c r="AN7" s="34">
        <v>-0.08588462212870407</v>
      </c>
      <c r="AO7" s="21">
        <v>1.62</v>
      </c>
      <c r="AP7" s="32">
        <f t="shared" si="2"/>
        <v>0.751372278354927</v>
      </c>
      <c r="AQ7" s="30">
        <v>0.135</v>
      </c>
      <c r="AR7" s="34">
        <v>0.13674588665447898</v>
      </c>
      <c r="AS7" s="1">
        <v>-0.092</v>
      </c>
      <c r="AT7" s="1">
        <v>1.35</v>
      </c>
      <c r="AU7" s="32">
        <f t="shared" si="3"/>
        <v>0.010303778651577616</v>
      </c>
      <c r="AV7" s="31">
        <v>1.06</v>
      </c>
      <c r="AW7" s="21">
        <v>1.0614985811608377</v>
      </c>
      <c r="AX7" s="21">
        <v>1.685131472520476</v>
      </c>
      <c r="AY7" s="22">
        <v>2.16</v>
      </c>
      <c r="AZ7" s="39">
        <f t="shared" si="6"/>
        <v>-0.005190449946205122</v>
      </c>
      <c r="BA7" s="31">
        <v>1.33</v>
      </c>
      <c r="BB7" s="21">
        <v>1.8237003152624094</v>
      </c>
      <c r="BC7" s="21">
        <v>1.07985226693836</v>
      </c>
      <c r="BD7" s="1">
        <v>0.55</v>
      </c>
      <c r="BE7" s="32">
        <f t="shared" si="4"/>
        <v>0.3650411855030286</v>
      </c>
      <c r="BF7" s="40" t="s">
        <v>51</v>
      </c>
      <c r="BG7" s="41" t="s">
        <v>51</v>
      </c>
      <c r="BH7" s="17">
        <v>3.18</v>
      </c>
      <c r="BI7" s="32">
        <f t="shared" si="7"/>
        <v>3.18</v>
      </c>
      <c r="BJ7" s="40" t="s">
        <v>51</v>
      </c>
      <c r="BK7" s="41" t="s">
        <v>51</v>
      </c>
      <c r="BL7" s="1">
        <v>2.73</v>
      </c>
      <c r="BM7" s="29">
        <f t="shared" si="8"/>
        <v>2.73</v>
      </c>
      <c r="BN7" s="45">
        <v>0</v>
      </c>
      <c r="BO7" s="1">
        <v>1.82</v>
      </c>
      <c r="BP7" s="32">
        <v>0</v>
      </c>
      <c r="BQ7" s="42" t="s">
        <v>54</v>
      </c>
      <c r="BR7" s="1"/>
      <c r="BS7" s="1"/>
      <c r="BT7" s="43" t="s">
        <v>54</v>
      </c>
      <c r="BU7" s="1">
        <v>2.27</v>
      </c>
      <c r="BV7" s="32">
        <v>2.27</v>
      </c>
      <c r="BW7" s="77"/>
      <c r="BX7" s="27">
        <v>0</v>
      </c>
      <c r="BY7" s="1">
        <v>95</v>
      </c>
      <c r="BZ7" s="1">
        <v>100</v>
      </c>
      <c r="CA7" s="43" t="s">
        <v>59</v>
      </c>
      <c r="CB7" s="27">
        <v>0</v>
      </c>
      <c r="CC7" s="44" t="s">
        <v>58</v>
      </c>
      <c r="CD7" s="27">
        <v>0</v>
      </c>
      <c r="CE7" s="44" t="s">
        <v>60</v>
      </c>
      <c r="CF7" s="31">
        <v>0</v>
      </c>
      <c r="CG7" s="44" t="s">
        <v>61</v>
      </c>
    </row>
    <row r="8" spans="1:85" ht="12.75">
      <c r="A8" s="12" t="s">
        <v>94</v>
      </c>
      <c r="B8" s="74"/>
      <c r="C8" s="33">
        <v>0.016</v>
      </c>
      <c r="D8" s="23">
        <v>-0.184732449680903</v>
      </c>
      <c r="E8" s="23">
        <v>0.14863606121091158</v>
      </c>
      <c r="F8" s="1">
        <v>4.44</v>
      </c>
      <c r="G8" s="32">
        <f t="shared" si="0"/>
        <v>2.6734740908760886</v>
      </c>
      <c r="H8" s="31">
        <v>0.26</v>
      </c>
      <c r="I8" s="25">
        <v>0.2312294639792065</v>
      </c>
      <c r="J8" s="25">
        <v>0.9566699204208925</v>
      </c>
      <c r="K8" s="1">
        <v>1.12</v>
      </c>
      <c r="L8" s="32">
        <f t="shared" si="5"/>
        <v>0.044418532296012045</v>
      </c>
      <c r="M8" s="9">
        <v>0</v>
      </c>
      <c r="N8" s="1">
        <v>15</v>
      </c>
      <c r="O8" s="1"/>
      <c r="P8" s="1">
        <v>1</v>
      </c>
      <c r="Q8" s="1">
        <v>0.75</v>
      </c>
      <c r="R8" s="10">
        <v>0.75</v>
      </c>
      <c r="S8" s="30">
        <v>0</v>
      </c>
      <c r="T8" s="34">
        <v>0.000473081653893462</v>
      </c>
      <c r="U8" s="34">
        <v>0.17633343048673858</v>
      </c>
      <c r="V8" s="1">
        <v>4.44</v>
      </c>
      <c r="W8" s="32">
        <f t="shared" si="1"/>
        <v>-0.011944037170558983</v>
      </c>
      <c r="X8" s="27">
        <v>0</v>
      </c>
      <c r="Y8" s="1"/>
      <c r="Z8" s="1">
        <v>0</v>
      </c>
      <c r="AA8" s="1">
        <v>0</v>
      </c>
      <c r="AB8" s="1">
        <v>1.62</v>
      </c>
      <c r="AC8" s="32">
        <v>1.62</v>
      </c>
      <c r="AD8" s="31">
        <v>0</v>
      </c>
      <c r="AE8" s="37">
        <v>0</v>
      </c>
      <c r="AF8" s="21">
        <v>1.35</v>
      </c>
      <c r="AG8" s="32">
        <v>1.35</v>
      </c>
      <c r="AH8" s="31">
        <v>0</v>
      </c>
      <c r="AI8" s="21">
        <v>0</v>
      </c>
      <c r="AJ8" s="21">
        <v>1.35</v>
      </c>
      <c r="AK8" s="32">
        <v>1.35</v>
      </c>
      <c r="AL8" s="30">
        <v>-0.011</v>
      </c>
      <c r="AM8" s="34">
        <v>0.02083415074351627</v>
      </c>
      <c r="AN8" s="34">
        <v>-0.08588462212870407</v>
      </c>
      <c r="AO8" s="21">
        <v>1.62</v>
      </c>
      <c r="AP8" s="32">
        <f t="shared" si="2"/>
        <v>0.6004721558559476</v>
      </c>
      <c r="AQ8" s="30">
        <v>0.133</v>
      </c>
      <c r="AR8" s="34">
        <v>0.13674588665447898</v>
      </c>
      <c r="AS8" s="1">
        <v>-0.092</v>
      </c>
      <c r="AT8" s="1">
        <v>1.35</v>
      </c>
      <c r="AU8" s="32">
        <f t="shared" si="3"/>
        <v>0.022107269588568134</v>
      </c>
      <c r="AV8" s="31">
        <v>0.9</v>
      </c>
      <c r="AW8" s="21">
        <v>1.0614985811608377</v>
      </c>
      <c r="AX8" s="21">
        <v>1.685131472520476</v>
      </c>
      <c r="AY8" s="22">
        <v>2.16</v>
      </c>
      <c r="AZ8" s="39">
        <f t="shared" si="6"/>
        <v>-0.5593626316708195</v>
      </c>
      <c r="BA8" s="31">
        <v>1.45</v>
      </c>
      <c r="BB8" s="21">
        <v>1.8237003152624094</v>
      </c>
      <c r="BC8" s="21">
        <v>1.07985226693836</v>
      </c>
      <c r="BD8" s="1">
        <v>0.55</v>
      </c>
      <c r="BE8" s="32">
        <f t="shared" si="4"/>
        <v>0.27631338666198396</v>
      </c>
      <c r="BF8" s="40" t="s">
        <v>51</v>
      </c>
      <c r="BG8" s="41" t="s">
        <v>51</v>
      </c>
      <c r="BH8" s="17">
        <v>3.18</v>
      </c>
      <c r="BI8" s="32">
        <f t="shared" si="7"/>
        <v>3.18</v>
      </c>
      <c r="BJ8" s="40" t="s">
        <v>51</v>
      </c>
      <c r="BK8" s="41" t="s">
        <v>51</v>
      </c>
      <c r="BL8" s="1">
        <v>2.73</v>
      </c>
      <c r="BM8" s="29">
        <f t="shared" si="8"/>
        <v>2.73</v>
      </c>
      <c r="BN8" s="45">
        <v>0</v>
      </c>
      <c r="BO8" s="1">
        <v>1.82</v>
      </c>
      <c r="BP8" s="32">
        <v>0</v>
      </c>
      <c r="BQ8" s="42" t="s">
        <v>54</v>
      </c>
      <c r="BR8" s="1"/>
      <c r="BS8" s="1"/>
      <c r="BT8" s="43" t="s">
        <v>54</v>
      </c>
      <c r="BU8" s="1">
        <v>2.27</v>
      </c>
      <c r="BV8" s="32">
        <v>2.27</v>
      </c>
      <c r="BW8" s="77"/>
      <c r="BX8" s="27">
        <v>0</v>
      </c>
      <c r="BY8" s="1">
        <v>95</v>
      </c>
      <c r="BZ8" s="1">
        <v>100</v>
      </c>
      <c r="CA8" s="43" t="s">
        <v>59</v>
      </c>
      <c r="CB8" s="27">
        <v>0</v>
      </c>
      <c r="CC8" s="44" t="s">
        <v>58</v>
      </c>
      <c r="CD8" s="27">
        <v>0</v>
      </c>
      <c r="CE8" s="44" t="s">
        <v>60</v>
      </c>
      <c r="CF8" s="31">
        <v>0</v>
      </c>
      <c r="CG8" s="44" t="s">
        <v>61</v>
      </c>
    </row>
    <row r="9" spans="1:85" ht="12.75">
      <c r="A9" s="12" t="s">
        <v>86</v>
      </c>
      <c r="B9" s="74"/>
      <c r="C9" s="33">
        <v>0.061</v>
      </c>
      <c r="D9" s="23">
        <v>-0.184732449680903</v>
      </c>
      <c r="E9" s="23">
        <v>0.14863606121091158</v>
      </c>
      <c r="F9" s="1">
        <v>4.44</v>
      </c>
      <c r="G9" s="32">
        <f t="shared" si="0"/>
        <v>3.2728108412653283</v>
      </c>
      <c r="H9" s="31">
        <v>0.03</v>
      </c>
      <c r="I9" s="25">
        <v>0.2312294639792065</v>
      </c>
      <c r="J9" s="25">
        <v>0.9566699204208925</v>
      </c>
      <c r="K9" s="1">
        <v>1.12</v>
      </c>
      <c r="L9" s="32">
        <f t="shared" si="5"/>
        <v>-0.31067608327524815</v>
      </c>
      <c r="M9" s="9">
        <v>0</v>
      </c>
      <c r="N9" s="1">
        <v>15</v>
      </c>
      <c r="O9" s="1"/>
      <c r="P9" s="1">
        <v>1</v>
      </c>
      <c r="Q9" s="1">
        <v>0.75</v>
      </c>
      <c r="R9" s="10">
        <v>0.75</v>
      </c>
      <c r="S9" s="30">
        <v>0</v>
      </c>
      <c r="T9" s="34">
        <v>0.000473081653893462</v>
      </c>
      <c r="U9" s="34">
        <v>0.17633343048673858</v>
      </c>
      <c r="V9" s="1">
        <v>4.44</v>
      </c>
      <c r="W9" s="32">
        <f t="shared" si="1"/>
        <v>-0.011944037170558983</v>
      </c>
      <c r="X9" s="27">
        <v>0</v>
      </c>
      <c r="Y9" s="1"/>
      <c r="Z9" s="1">
        <v>0</v>
      </c>
      <c r="AA9" s="1">
        <v>0</v>
      </c>
      <c r="AB9" s="1">
        <v>1.62</v>
      </c>
      <c r="AC9" s="32">
        <v>1.62</v>
      </c>
      <c r="AD9" s="31">
        <v>0</v>
      </c>
      <c r="AE9" s="37">
        <v>0</v>
      </c>
      <c r="AF9" s="21">
        <v>1.35</v>
      </c>
      <c r="AG9" s="32">
        <v>1.35</v>
      </c>
      <c r="AH9" s="31">
        <v>0</v>
      </c>
      <c r="AI9" s="21">
        <v>0</v>
      </c>
      <c r="AJ9" s="21">
        <v>1.35</v>
      </c>
      <c r="AK9" s="32">
        <v>1.35</v>
      </c>
      <c r="AL9" s="30">
        <v>0.035</v>
      </c>
      <c r="AM9" s="34">
        <v>0.02083415074351627</v>
      </c>
      <c r="AN9" s="34">
        <v>-0.08588462212870407</v>
      </c>
      <c r="AO9" s="21">
        <v>1.62</v>
      </c>
      <c r="AP9" s="32">
        <f t="shared" si="2"/>
        <v>-0.267203548513184</v>
      </c>
      <c r="AQ9" s="30">
        <v>0.269</v>
      </c>
      <c r="AR9" s="34">
        <v>0.13674588665447898</v>
      </c>
      <c r="AS9" s="1">
        <v>-0.092</v>
      </c>
      <c r="AT9" s="1">
        <v>1.35</v>
      </c>
      <c r="AU9" s="32">
        <f t="shared" si="3"/>
        <v>-0.7805301141267863</v>
      </c>
      <c r="AV9" s="31">
        <v>1.01</v>
      </c>
      <c r="AW9" s="21">
        <v>1.0614985811608377</v>
      </c>
      <c r="AX9" s="21">
        <v>1.685131472520476</v>
      </c>
      <c r="AY9" s="22">
        <v>2.16</v>
      </c>
      <c r="AZ9" s="39">
        <f t="shared" si="6"/>
        <v>-0.1783692567351472</v>
      </c>
      <c r="BA9" s="31">
        <v>1.41</v>
      </c>
      <c r="BB9" s="21">
        <v>1.8237003152624094</v>
      </c>
      <c r="BC9" s="21">
        <v>1.07985226693836</v>
      </c>
      <c r="BD9" s="1">
        <v>0.55</v>
      </c>
      <c r="BE9" s="32">
        <f t="shared" si="4"/>
        <v>0.3058893196089989</v>
      </c>
      <c r="BF9" s="40" t="s">
        <v>51</v>
      </c>
      <c r="BG9" s="41" t="s">
        <v>51</v>
      </c>
      <c r="BH9" s="17">
        <v>3.18</v>
      </c>
      <c r="BI9" s="32">
        <f t="shared" si="7"/>
        <v>3.18</v>
      </c>
      <c r="BJ9" s="40" t="s">
        <v>51</v>
      </c>
      <c r="BK9" s="41" t="s">
        <v>51</v>
      </c>
      <c r="BL9" s="1">
        <v>2.73</v>
      </c>
      <c r="BM9" s="29">
        <f t="shared" si="8"/>
        <v>2.73</v>
      </c>
      <c r="BN9" s="45">
        <v>0</v>
      </c>
      <c r="BO9" s="1">
        <v>1.82</v>
      </c>
      <c r="BP9" s="32">
        <v>0</v>
      </c>
      <c r="BQ9" s="42" t="s">
        <v>54</v>
      </c>
      <c r="BR9" s="1"/>
      <c r="BS9" s="1"/>
      <c r="BT9" s="43" t="s">
        <v>54</v>
      </c>
      <c r="BU9" s="1">
        <v>2.27</v>
      </c>
      <c r="BV9" s="32">
        <v>2.27</v>
      </c>
      <c r="BW9" s="77"/>
      <c r="BX9" s="27">
        <v>0</v>
      </c>
      <c r="BY9" s="1">
        <v>95</v>
      </c>
      <c r="BZ9" s="1">
        <v>100</v>
      </c>
      <c r="CA9" s="43" t="s">
        <v>59</v>
      </c>
      <c r="CB9" s="27">
        <v>0</v>
      </c>
      <c r="CC9" s="44" t="s">
        <v>58</v>
      </c>
      <c r="CD9" s="27">
        <v>0</v>
      </c>
      <c r="CE9" s="44" t="s">
        <v>60</v>
      </c>
      <c r="CF9" s="31">
        <v>0</v>
      </c>
      <c r="CG9" s="44" t="s">
        <v>61</v>
      </c>
    </row>
    <row r="10" spans="1:85" ht="12.75">
      <c r="A10" s="12" t="s">
        <v>87</v>
      </c>
      <c r="B10" s="74"/>
      <c r="C10" s="33">
        <v>0.009</v>
      </c>
      <c r="D10" s="23">
        <v>-0.184732449680903</v>
      </c>
      <c r="E10" s="23">
        <v>0.14863606121091158</v>
      </c>
      <c r="F10" s="1">
        <v>4.44</v>
      </c>
      <c r="G10" s="32">
        <f t="shared" si="0"/>
        <v>2.580243929704429</v>
      </c>
      <c r="H10" s="31">
        <v>0.06</v>
      </c>
      <c r="I10" s="25">
        <v>0.2312294639792065</v>
      </c>
      <c r="J10" s="25">
        <v>0.9566699204208925</v>
      </c>
      <c r="K10" s="1">
        <v>1.12</v>
      </c>
      <c r="L10" s="32">
        <f t="shared" si="5"/>
        <v>-0.2643593942876925</v>
      </c>
      <c r="M10" s="9">
        <v>0</v>
      </c>
      <c r="N10" s="1">
        <v>15</v>
      </c>
      <c r="O10" s="1"/>
      <c r="P10" s="1">
        <v>1</v>
      </c>
      <c r="Q10" s="1">
        <v>0.75</v>
      </c>
      <c r="R10" s="10">
        <v>0.75</v>
      </c>
      <c r="S10" s="30">
        <v>0</v>
      </c>
      <c r="T10" s="34">
        <v>0.000473081653893462</v>
      </c>
      <c r="U10" s="34">
        <v>0.17633343048673858</v>
      </c>
      <c r="V10" s="1">
        <v>4.44</v>
      </c>
      <c r="W10" s="32">
        <f t="shared" si="1"/>
        <v>-0.011944037170558983</v>
      </c>
      <c r="X10" s="27">
        <v>0</v>
      </c>
      <c r="Y10" s="1"/>
      <c r="Z10" s="1">
        <v>0</v>
      </c>
      <c r="AA10" s="1">
        <v>0</v>
      </c>
      <c r="AB10" s="1">
        <v>1.62</v>
      </c>
      <c r="AC10" s="32">
        <v>1.62</v>
      </c>
      <c r="AD10" s="31">
        <v>0</v>
      </c>
      <c r="AE10" s="37">
        <v>0</v>
      </c>
      <c r="AF10" s="21">
        <v>1.35</v>
      </c>
      <c r="AG10" s="32">
        <v>1.35</v>
      </c>
      <c r="AH10" s="31">
        <v>0</v>
      </c>
      <c r="AI10" s="21">
        <v>0</v>
      </c>
      <c r="AJ10" s="21">
        <v>1.35</v>
      </c>
      <c r="AK10" s="32">
        <v>1.35</v>
      </c>
      <c r="AL10" s="30">
        <v>-0.002</v>
      </c>
      <c r="AM10" s="34">
        <v>0.02083415074351627</v>
      </c>
      <c r="AN10" s="34">
        <v>-0.08588462212870407</v>
      </c>
      <c r="AO10" s="21">
        <v>1.62</v>
      </c>
      <c r="AP10" s="32">
        <f t="shared" si="2"/>
        <v>0.4307095180445958</v>
      </c>
      <c r="AQ10" s="30">
        <v>0.163</v>
      </c>
      <c r="AR10" s="34">
        <v>0.13674588665447898</v>
      </c>
      <c r="AS10" s="1">
        <v>-0.092</v>
      </c>
      <c r="AT10" s="1">
        <v>1.35</v>
      </c>
      <c r="AU10" s="32">
        <f t="shared" si="3"/>
        <v>-0.15494509446628946</v>
      </c>
      <c r="AV10" s="31">
        <v>1.45</v>
      </c>
      <c r="AW10" s="21">
        <v>1.0614985811608377</v>
      </c>
      <c r="AX10" s="21">
        <v>1.685131472520476</v>
      </c>
      <c r="AY10" s="22">
        <v>2.16</v>
      </c>
      <c r="AZ10" s="39">
        <f t="shared" si="6"/>
        <v>1.3456042430075414</v>
      </c>
      <c r="BA10" s="31">
        <v>1.38</v>
      </c>
      <c r="BB10" s="21">
        <v>1.8237003152624094</v>
      </c>
      <c r="BC10" s="21">
        <v>1.07985226693836</v>
      </c>
      <c r="BD10" s="1">
        <v>0.55</v>
      </c>
      <c r="BE10" s="32">
        <f t="shared" si="4"/>
        <v>0.32807126931926006</v>
      </c>
      <c r="BF10" s="40" t="s">
        <v>51</v>
      </c>
      <c r="BG10" s="41" t="s">
        <v>51</v>
      </c>
      <c r="BH10" s="17">
        <v>3.18</v>
      </c>
      <c r="BI10" s="32">
        <f t="shared" si="7"/>
        <v>3.18</v>
      </c>
      <c r="BJ10" s="40" t="s">
        <v>51</v>
      </c>
      <c r="BK10" s="41" t="s">
        <v>51</v>
      </c>
      <c r="BL10" s="1">
        <v>2.73</v>
      </c>
      <c r="BM10" s="29">
        <f t="shared" si="8"/>
        <v>2.73</v>
      </c>
      <c r="BN10" s="45">
        <v>0</v>
      </c>
      <c r="BO10" s="1">
        <v>1.82</v>
      </c>
      <c r="BP10" s="32">
        <v>0</v>
      </c>
      <c r="BQ10" s="42" t="s">
        <v>54</v>
      </c>
      <c r="BR10" s="1"/>
      <c r="BS10" s="1"/>
      <c r="BT10" s="43" t="s">
        <v>54</v>
      </c>
      <c r="BU10" s="1">
        <v>2.27</v>
      </c>
      <c r="BV10" s="32">
        <v>2.27</v>
      </c>
      <c r="BW10" s="77"/>
      <c r="BX10" s="27">
        <v>0</v>
      </c>
      <c r="BY10" s="1">
        <v>95</v>
      </c>
      <c r="BZ10" s="1">
        <v>100</v>
      </c>
      <c r="CA10" s="43" t="s">
        <v>59</v>
      </c>
      <c r="CB10" s="27">
        <v>0</v>
      </c>
      <c r="CC10" s="44" t="s">
        <v>58</v>
      </c>
      <c r="CD10" s="27">
        <v>0</v>
      </c>
      <c r="CE10" s="44" t="s">
        <v>60</v>
      </c>
      <c r="CF10" s="31">
        <v>0</v>
      </c>
      <c r="CG10" s="44" t="s">
        <v>61</v>
      </c>
    </row>
    <row r="11" spans="1:85" ht="12.75">
      <c r="A11" s="12" t="s">
        <v>88</v>
      </c>
      <c r="B11" s="74"/>
      <c r="C11" s="33">
        <v>0.026</v>
      </c>
      <c r="D11" s="23">
        <v>-0.184732449680903</v>
      </c>
      <c r="E11" s="23">
        <v>0.14863606121091158</v>
      </c>
      <c r="F11" s="1">
        <v>4.44</v>
      </c>
      <c r="G11" s="32">
        <f t="shared" si="0"/>
        <v>2.8066600354070306</v>
      </c>
      <c r="H11" s="31">
        <v>0.09</v>
      </c>
      <c r="I11" s="25">
        <v>0.2312294639792065</v>
      </c>
      <c r="J11" s="25">
        <v>0.9566699204208925</v>
      </c>
      <c r="K11" s="1">
        <v>1.12</v>
      </c>
      <c r="L11" s="32">
        <f t="shared" si="5"/>
        <v>-0.2180427053001368</v>
      </c>
      <c r="M11" s="9">
        <v>0</v>
      </c>
      <c r="N11" s="1">
        <v>15</v>
      </c>
      <c r="O11" s="1"/>
      <c r="P11" s="1">
        <v>1</v>
      </c>
      <c r="Q11" s="1">
        <v>0.75</v>
      </c>
      <c r="R11" s="10">
        <v>0.75</v>
      </c>
      <c r="S11" s="30">
        <v>0</v>
      </c>
      <c r="T11" s="34">
        <v>0.000473081653893462</v>
      </c>
      <c r="U11" s="34">
        <v>0.17633343048673858</v>
      </c>
      <c r="V11" s="1">
        <v>4.44</v>
      </c>
      <c r="W11" s="32">
        <f t="shared" si="1"/>
        <v>-0.011944037170558983</v>
      </c>
      <c r="X11" s="27">
        <v>0</v>
      </c>
      <c r="Y11" s="1"/>
      <c r="Z11" s="1">
        <v>0</v>
      </c>
      <c r="AA11" s="1">
        <v>0</v>
      </c>
      <c r="AB11" s="1">
        <v>1.62</v>
      </c>
      <c r="AC11" s="32">
        <v>1.62</v>
      </c>
      <c r="AD11" s="31">
        <v>0</v>
      </c>
      <c r="AE11" s="37">
        <v>0</v>
      </c>
      <c r="AF11" s="21">
        <v>1.35</v>
      </c>
      <c r="AG11" s="32">
        <v>1.35</v>
      </c>
      <c r="AH11" s="31">
        <v>0</v>
      </c>
      <c r="AI11" s="21">
        <v>0</v>
      </c>
      <c r="AJ11" s="21">
        <v>1.35</v>
      </c>
      <c r="AK11" s="32">
        <v>1.35</v>
      </c>
      <c r="AL11" s="30">
        <v>-0.009</v>
      </c>
      <c r="AM11" s="34">
        <v>0.02083415074351627</v>
      </c>
      <c r="AN11" s="34">
        <v>-0.08588462212870407</v>
      </c>
      <c r="AO11" s="21">
        <v>1.62</v>
      </c>
      <c r="AP11" s="32">
        <f t="shared" si="2"/>
        <v>0.5627471252312027</v>
      </c>
      <c r="AQ11" s="30">
        <v>0.124</v>
      </c>
      <c r="AR11" s="34">
        <v>0.13674588665447898</v>
      </c>
      <c r="AS11" s="1">
        <v>-0.092</v>
      </c>
      <c r="AT11" s="1">
        <v>1.35</v>
      </c>
      <c r="AU11" s="32">
        <f t="shared" si="3"/>
        <v>0.07522297880502546</v>
      </c>
      <c r="AV11" s="31">
        <v>1.02</v>
      </c>
      <c r="AW11" s="21">
        <v>1.0614985811608377</v>
      </c>
      <c r="AX11" s="21">
        <v>1.685131472520476</v>
      </c>
      <c r="AY11" s="22">
        <v>2.16</v>
      </c>
      <c r="AZ11" s="39">
        <f t="shared" si="6"/>
        <v>-0.1437334953773588</v>
      </c>
      <c r="BA11" s="31">
        <v>1.4</v>
      </c>
      <c r="BB11" s="21">
        <v>1.8237003152624094</v>
      </c>
      <c r="BC11" s="21">
        <v>1.07985226693836</v>
      </c>
      <c r="BD11" s="1">
        <v>0.55</v>
      </c>
      <c r="BE11" s="32">
        <f t="shared" si="4"/>
        <v>0.3132833028457526</v>
      </c>
      <c r="BF11" s="40" t="s">
        <v>51</v>
      </c>
      <c r="BG11" s="41" t="s">
        <v>51</v>
      </c>
      <c r="BH11" s="17">
        <v>3.18</v>
      </c>
      <c r="BI11" s="32">
        <f t="shared" si="7"/>
        <v>3.18</v>
      </c>
      <c r="BJ11" s="40" t="s">
        <v>51</v>
      </c>
      <c r="BK11" s="41" t="s">
        <v>51</v>
      </c>
      <c r="BL11" s="1">
        <v>2.73</v>
      </c>
      <c r="BM11" s="29">
        <f t="shared" si="8"/>
        <v>2.73</v>
      </c>
      <c r="BN11" s="45">
        <v>0</v>
      </c>
      <c r="BO11" s="1">
        <v>1.82</v>
      </c>
      <c r="BP11" s="32">
        <v>0</v>
      </c>
      <c r="BQ11" s="42" t="s">
        <v>54</v>
      </c>
      <c r="BR11" s="1"/>
      <c r="BS11" s="1"/>
      <c r="BT11" s="43" t="s">
        <v>54</v>
      </c>
      <c r="BU11" s="1">
        <v>2.27</v>
      </c>
      <c r="BV11" s="32">
        <v>2.27</v>
      </c>
      <c r="BW11" s="77"/>
      <c r="BX11" s="27">
        <v>0</v>
      </c>
      <c r="BY11" s="1">
        <v>95</v>
      </c>
      <c r="BZ11" s="1">
        <v>100</v>
      </c>
      <c r="CA11" s="43" t="s">
        <v>59</v>
      </c>
      <c r="CB11" s="27">
        <v>0</v>
      </c>
      <c r="CC11" s="44" t="s">
        <v>58</v>
      </c>
      <c r="CD11" s="27">
        <v>0</v>
      </c>
      <c r="CE11" s="44" t="s">
        <v>60</v>
      </c>
      <c r="CF11" s="31">
        <v>-0.11781548250265053</v>
      </c>
      <c r="CG11" s="44" t="s">
        <v>61</v>
      </c>
    </row>
    <row r="12" spans="1:85" ht="12.75">
      <c r="A12" s="12" t="s">
        <v>89</v>
      </c>
      <c r="B12" s="74"/>
      <c r="C12" s="33">
        <v>0.1394</v>
      </c>
      <c r="D12" s="23">
        <v>-0.184732449680903</v>
      </c>
      <c r="E12" s="23">
        <v>0.14863606121091158</v>
      </c>
      <c r="F12" s="1">
        <v>4.44</v>
      </c>
      <c r="G12" s="32">
        <f t="shared" si="0"/>
        <v>4.316988646387915</v>
      </c>
      <c r="H12" s="31">
        <v>0.03</v>
      </c>
      <c r="I12" s="25">
        <v>0.2312294639792065</v>
      </c>
      <c r="J12" s="25">
        <v>0.9566699204208925</v>
      </c>
      <c r="K12" s="1">
        <v>1.12</v>
      </c>
      <c r="L12" s="32">
        <f t="shared" si="5"/>
        <v>-0.31067608327524815</v>
      </c>
      <c r="M12" s="9">
        <v>0</v>
      </c>
      <c r="N12" s="1">
        <v>15</v>
      </c>
      <c r="O12" s="1"/>
      <c r="P12" s="1">
        <v>1</v>
      </c>
      <c r="Q12" s="1">
        <v>0.75</v>
      </c>
      <c r="R12" s="10">
        <v>0.75</v>
      </c>
      <c r="S12" s="30">
        <v>0</v>
      </c>
      <c r="T12" s="34">
        <v>0.000473081653893462</v>
      </c>
      <c r="U12" s="34">
        <v>0.17633343048673858</v>
      </c>
      <c r="V12" s="1">
        <v>4.44</v>
      </c>
      <c r="W12" s="32">
        <f t="shared" si="1"/>
        <v>-0.011944037170558983</v>
      </c>
      <c r="X12" s="27">
        <v>0</v>
      </c>
      <c r="Y12" s="1"/>
      <c r="Z12" s="1">
        <v>0</v>
      </c>
      <c r="AA12" s="1">
        <v>0</v>
      </c>
      <c r="AB12" s="1">
        <v>1.62</v>
      </c>
      <c r="AC12" s="32">
        <v>1.62</v>
      </c>
      <c r="AD12" s="31">
        <v>0</v>
      </c>
      <c r="AE12" s="37">
        <v>0</v>
      </c>
      <c r="AF12" s="21">
        <v>1.35</v>
      </c>
      <c r="AG12" s="32">
        <v>1.35</v>
      </c>
      <c r="AH12" s="31">
        <v>0</v>
      </c>
      <c r="AI12" s="21">
        <v>0</v>
      </c>
      <c r="AJ12" s="21">
        <v>1.35</v>
      </c>
      <c r="AK12" s="32">
        <v>1.35</v>
      </c>
      <c r="AL12" s="30">
        <v>-0.023</v>
      </c>
      <c r="AM12" s="34">
        <v>0.02083415074351627</v>
      </c>
      <c r="AN12" s="34">
        <v>-0.08588462212870407</v>
      </c>
      <c r="AO12" s="21">
        <v>1.62</v>
      </c>
      <c r="AP12" s="32">
        <f t="shared" si="2"/>
        <v>0.8268223396044166</v>
      </c>
      <c r="AQ12" s="30">
        <v>0.073</v>
      </c>
      <c r="AR12" s="34">
        <v>0.13674588665447898</v>
      </c>
      <c r="AS12" s="1">
        <v>-0.092</v>
      </c>
      <c r="AT12" s="1">
        <v>1.35</v>
      </c>
      <c r="AU12" s="32">
        <f t="shared" si="3"/>
        <v>0.37621199769828334</v>
      </c>
      <c r="AV12" s="31">
        <v>1.27</v>
      </c>
      <c r="AW12" s="21">
        <v>1.0614985811608377</v>
      </c>
      <c r="AX12" s="21">
        <v>1.685131472520476</v>
      </c>
      <c r="AY12" s="22">
        <v>2.16</v>
      </c>
      <c r="AZ12" s="39">
        <f t="shared" si="6"/>
        <v>0.7221605385673509</v>
      </c>
      <c r="BA12" s="31">
        <v>1.41</v>
      </c>
      <c r="BB12" s="21">
        <v>1.8237003152624094</v>
      </c>
      <c r="BC12" s="21">
        <v>1.07985226693836</v>
      </c>
      <c r="BD12" s="1">
        <v>0.55</v>
      </c>
      <c r="BE12" s="32">
        <f t="shared" si="4"/>
        <v>0.3058893196089989</v>
      </c>
      <c r="BF12" s="40" t="s">
        <v>51</v>
      </c>
      <c r="BG12" s="41" t="s">
        <v>51</v>
      </c>
      <c r="BH12" s="17">
        <v>3.18</v>
      </c>
      <c r="BI12" s="32">
        <f t="shared" si="7"/>
        <v>3.18</v>
      </c>
      <c r="BJ12" s="40" t="s">
        <v>51</v>
      </c>
      <c r="BK12" s="41" t="s">
        <v>51</v>
      </c>
      <c r="BL12" s="1">
        <v>2.73</v>
      </c>
      <c r="BM12" s="29">
        <f t="shared" si="8"/>
        <v>2.73</v>
      </c>
      <c r="BN12" s="45">
        <v>0</v>
      </c>
      <c r="BO12" s="1">
        <v>1.82</v>
      </c>
      <c r="BP12" s="32">
        <v>0</v>
      </c>
      <c r="BQ12" s="42" t="s">
        <v>54</v>
      </c>
      <c r="BR12" s="1"/>
      <c r="BS12" s="1"/>
      <c r="BT12" s="43" t="s">
        <v>54</v>
      </c>
      <c r="BU12" s="1">
        <v>2.27</v>
      </c>
      <c r="BV12" s="32">
        <v>2.27</v>
      </c>
      <c r="BW12" s="77"/>
      <c r="BX12" s="27">
        <v>0</v>
      </c>
      <c r="BY12" s="1">
        <v>95</v>
      </c>
      <c r="BZ12" s="1">
        <v>100</v>
      </c>
      <c r="CA12" s="43" t="s">
        <v>59</v>
      </c>
      <c r="CB12" s="27">
        <v>0</v>
      </c>
      <c r="CC12" s="44" t="s">
        <v>58</v>
      </c>
      <c r="CD12" s="27">
        <v>0</v>
      </c>
      <c r="CE12" s="44" t="s">
        <v>60</v>
      </c>
      <c r="CF12" s="31">
        <v>0</v>
      </c>
      <c r="CG12" s="44" t="s">
        <v>61</v>
      </c>
    </row>
    <row r="13" spans="1:85" ht="15" customHeight="1">
      <c r="A13" s="12" t="s">
        <v>90</v>
      </c>
      <c r="B13" s="74"/>
      <c r="C13" s="33">
        <v>-0.1</v>
      </c>
      <c r="D13" s="23">
        <v>-0.184732449680903</v>
      </c>
      <c r="E13" s="23">
        <v>0.14863606121091158</v>
      </c>
      <c r="F13" s="1">
        <v>4.44</v>
      </c>
      <c r="G13" s="32">
        <f t="shared" si="0"/>
        <v>1.1285171343171592</v>
      </c>
      <c r="H13" s="31">
        <v>0.03</v>
      </c>
      <c r="I13" s="25">
        <v>0.2312294639792065</v>
      </c>
      <c r="J13" s="25">
        <v>0.9566699204208925</v>
      </c>
      <c r="K13" s="1">
        <v>1.12</v>
      </c>
      <c r="L13" s="32">
        <f t="shared" si="5"/>
        <v>-0.31067608327524815</v>
      </c>
      <c r="M13" s="9">
        <v>0</v>
      </c>
      <c r="N13" s="1">
        <v>15</v>
      </c>
      <c r="O13" s="1"/>
      <c r="P13" s="1">
        <v>1</v>
      </c>
      <c r="Q13" s="1">
        <v>0.75</v>
      </c>
      <c r="R13" s="10">
        <v>0.75</v>
      </c>
      <c r="S13" s="30">
        <v>0</v>
      </c>
      <c r="T13" s="34">
        <v>0.000473081653893462</v>
      </c>
      <c r="U13" s="34">
        <v>0.17633343048673858</v>
      </c>
      <c r="V13" s="1">
        <v>4.44</v>
      </c>
      <c r="W13" s="32">
        <f t="shared" si="1"/>
        <v>-0.011944037170558983</v>
      </c>
      <c r="X13" s="27">
        <v>0</v>
      </c>
      <c r="Y13" s="1"/>
      <c r="Z13" s="1">
        <v>0</v>
      </c>
      <c r="AA13" s="1">
        <v>0</v>
      </c>
      <c r="AB13" s="1">
        <v>1.62</v>
      </c>
      <c r="AC13" s="32">
        <v>1.62</v>
      </c>
      <c r="AD13" s="31">
        <v>0</v>
      </c>
      <c r="AE13" s="37">
        <v>0</v>
      </c>
      <c r="AF13" s="21">
        <v>1.35</v>
      </c>
      <c r="AG13" s="32">
        <v>1.35</v>
      </c>
      <c r="AH13" s="31">
        <v>0</v>
      </c>
      <c r="AI13" s="21">
        <v>0</v>
      </c>
      <c r="AJ13" s="21">
        <v>1.35</v>
      </c>
      <c r="AK13" s="32">
        <v>1.35</v>
      </c>
      <c r="AL13" s="30">
        <v>0.023</v>
      </c>
      <c r="AM13" s="34">
        <v>0.02083415074351627</v>
      </c>
      <c r="AN13" s="34">
        <v>-0.08588462212870407</v>
      </c>
      <c r="AO13" s="21">
        <v>1.62</v>
      </c>
      <c r="AP13" s="32">
        <f t="shared" si="2"/>
        <v>-0.04085336476471481</v>
      </c>
      <c r="AQ13" s="30">
        <v>0.037</v>
      </c>
      <c r="AR13" s="34">
        <v>0.13674588665447898</v>
      </c>
      <c r="AS13" s="1">
        <v>-0.092</v>
      </c>
      <c r="AT13" s="1">
        <v>1.35</v>
      </c>
      <c r="AU13" s="32">
        <f t="shared" si="3"/>
        <v>0.5886748345641124</v>
      </c>
      <c r="AV13" s="31">
        <v>1.15</v>
      </c>
      <c r="AW13" s="21">
        <v>1.0614985811608377</v>
      </c>
      <c r="AX13" s="21">
        <v>1.685131472520476</v>
      </c>
      <c r="AY13" s="22">
        <v>2.16</v>
      </c>
      <c r="AZ13" s="39">
        <f t="shared" si="6"/>
        <v>0.3065314022738898</v>
      </c>
      <c r="BA13" s="31">
        <v>1.4</v>
      </c>
      <c r="BB13" s="21">
        <v>1.8237003152624094</v>
      </c>
      <c r="BC13" s="21">
        <v>1.07985226693836</v>
      </c>
      <c r="BD13" s="1">
        <v>0.55</v>
      </c>
      <c r="BE13" s="32">
        <f t="shared" si="4"/>
        <v>0.3132833028457526</v>
      </c>
      <c r="BF13" s="40" t="s">
        <v>51</v>
      </c>
      <c r="BG13" s="41" t="s">
        <v>51</v>
      </c>
      <c r="BH13" s="17">
        <v>3.18</v>
      </c>
      <c r="BI13" s="32">
        <f t="shared" si="7"/>
        <v>3.18</v>
      </c>
      <c r="BJ13" s="40" t="s">
        <v>51</v>
      </c>
      <c r="BK13" s="41" t="s">
        <v>51</v>
      </c>
      <c r="BL13" s="1">
        <v>2.73</v>
      </c>
      <c r="BM13" s="29">
        <f t="shared" si="8"/>
        <v>2.73</v>
      </c>
      <c r="BN13" s="45">
        <v>0</v>
      </c>
      <c r="BO13" s="1">
        <v>1.82</v>
      </c>
      <c r="BP13" s="32">
        <v>0</v>
      </c>
      <c r="BQ13" s="42" t="s">
        <v>54</v>
      </c>
      <c r="BR13" s="1"/>
      <c r="BS13" s="1"/>
      <c r="BT13" s="43" t="s">
        <v>54</v>
      </c>
      <c r="BU13" s="1">
        <v>2.27</v>
      </c>
      <c r="BV13" s="32">
        <v>2.27</v>
      </c>
      <c r="BW13" s="77"/>
      <c r="BX13" s="27">
        <v>0</v>
      </c>
      <c r="BY13" s="1">
        <v>95</v>
      </c>
      <c r="BZ13" s="1">
        <v>100</v>
      </c>
      <c r="CA13" s="43" t="s">
        <v>59</v>
      </c>
      <c r="CB13" s="27">
        <v>0</v>
      </c>
      <c r="CC13" s="44" t="s">
        <v>58</v>
      </c>
      <c r="CD13" s="27">
        <v>0</v>
      </c>
      <c r="CE13" s="44" t="s">
        <v>60</v>
      </c>
      <c r="CF13" s="31">
        <v>0</v>
      </c>
      <c r="CG13" s="44" t="s">
        <v>61</v>
      </c>
    </row>
    <row r="14" spans="1:85" ht="12.75">
      <c r="A14" s="12" t="s">
        <v>91</v>
      </c>
      <c r="B14" s="74"/>
      <c r="C14" s="33">
        <v>0.028</v>
      </c>
      <c r="D14" s="23">
        <v>-0.184732449680903</v>
      </c>
      <c r="E14" s="23">
        <v>0.14863606121091158</v>
      </c>
      <c r="F14" s="1">
        <v>4.44</v>
      </c>
      <c r="G14" s="32">
        <f t="shared" si="0"/>
        <v>2.833297224313219</v>
      </c>
      <c r="H14" s="31">
        <v>0.07</v>
      </c>
      <c r="I14" s="25">
        <v>0.2312294639792065</v>
      </c>
      <c r="J14" s="25">
        <v>0.9566699204208925</v>
      </c>
      <c r="K14" s="1">
        <v>1.12</v>
      </c>
      <c r="L14" s="32">
        <f t="shared" si="5"/>
        <v>-0.24892049795850726</v>
      </c>
      <c r="M14" s="9">
        <v>0</v>
      </c>
      <c r="N14" s="1">
        <v>15</v>
      </c>
      <c r="O14" s="1"/>
      <c r="P14" s="1">
        <v>1</v>
      </c>
      <c r="Q14" s="1">
        <v>0.75</v>
      </c>
      <c r="R14" s="10">
        <v>0.75</v>
      </c>
      <c r="S14" s="30">
        <v>0</v>
      </c>
      <c r="T14" s="34">
        <v>0.000473081653893462</v>
      </c>
      <c r="U14" s="34">
        <v>0.17633343048673858</v>
      </c>
      <c r="V14" s="1">
        <v>4.44</v>
      </c>
      <c r="W14" s="32">
        <f t="shared" si="1"/>
        <v>-0.011944037170558983</v>
      </c>
      <c r="X14" s="27">
        <v>0</v>
      </c>
      <c r="Y14" s="1"/>
      <c r="Z14" s="1">
        <v>0</v>
      </c>
      <c r="AA14" s="1">
        <v>0</v>
      </c>
      <c r="AB14" s="1">
        <v>1.62</v>
      </c>
      <c r="AC14" s="32">
        <v>1.62</v>
      </c>
      <c r="AD14" s="31">
        <v>0</v>
      </c>
      <c r="AE14" s="37">
        <v>0</v>
      </c>
      <c r="AF14" s="21">
        <v>1.35</v>
      </c>
      <c r="AG14" s="32">
        <v>1.35</v>
      </c>
      <c r="AH14" s="31">
        <v>0</v>
      </c>
      <c r="AI14" s="21">
        <v>0</v>
      </c>
      <c r="AJ14" s="21">
        <v>1.35</v>
      </c>
      <c r="AK14" s="32">
        <v>1.35</v>
      </c>
      <c r="AL14" s="30">
        <v>0.037</v>
      </c>
      <c r="AM14" s="34">
        <v>0.02083415074351627</v>
      </c>
      <c r="AN14" s="34">
        <v>-0.08588462212870407</v>
      </c>
      <c r="AO14" s="21">
        <v>1.62</v>
      </c>
      <c r="AP14" s="32">
        <f t="shared" si="2"/>
        <v>-0.3049285791379287</v>
      </c>
      <c r="AQ14" s="30">
        <v>0.032</v>
      </c>
      <c r="AR14" s="34">
        <v>0.13674588665447898</v>
      </c>
      <c r="AS14" s="1">
        <v>-0.092</v>
      </c>
      <c r="AT14" s="1">
        <v>1.35</v>
      </c>
      <c r="AU14" s="32">
        <f t="shared" si="3"/>
        <v>0.6181835619065887</v>
      </c>
      <c r="AV14" s="31">
        <v>1.1</v>
      </c>
      <c r="AW14" s="21">
        <v>1.0614985811608377</v>
      </c>
      <c r="AX14" s="21">
        <v>1.685131472520476</v>
      </c>
      <c r="AY14" s="22">
        <v>2.16</v>
      </c>
      <c r="AZ14" s="39">
        <f t="shared" si="6"/>
        <v>0.13335259548494854</v>
      </c>
      <c r="BA14" s="31">
        <v>1.34</v>
      </c>
      <c r="BB14" s="21">
        <v>1.8237003152624094</v>
      </c>
      <c r="BC14" s="21">
        <v>1.07985226693836</v>
      </c>
      <c r="BD14" s="1">
        <v>0.55</v>
      </c>
      <c r="BE14" s="32">
        <f t="shared" si="4"/>
        <v>0.3576472022662749</v>
      </c>
      <c r="BF14" s="40" t="s">
        <v>51</v>
      </c>
      <c r="BG14" s="41" t="s">
        <v>51</v>
      </c>
      <c r="BH14" s="17">
        <v>3.18</v>
      </c>
      <c r="BI14" s="32">
        <f t="shared" si="7"/>
        <v>3.18</v>
      </c>
      <c r="BJ14" s="40" t="s">
        <v>51</v>
      </c>
      <c r="BK14" s="41" t="s">
        <v>51</v>
      </c>
      <c r="BL14" s="1">
        <v>2.73</v>
      </c>
      <c r="BM14" s="29">
        <f t="shared" si="8"/>
        <v>2.73</v>
      </c>
      <c r="BN14" s="45">
        <v>0</v>
      </c>
      <c r="BO14" s="1">
        <v>1.82</v>
      </c>
      <c r="BP14" s="32">
        <v>0</v>
      </c>
      <c r="BQ14" s="42" t="s">
        <v>54</v>
      </c>
      <c r="BR14" s="1"/>
      <c r="BS14" s="1"/>
      <c r="BT14" s="43" t="s">
        <v>54</v>
      </c>
      <c r="BU14" s="1">
        <v>2.27</v>
      </c>
      <c r="BV14" s="32">
        <v>2.27</v>
      </c>
      <c r="BW14" s="77"/>
      <c r="BX14" s="27">
        <v>0</v>
      </c>
      <c r="BY14" s="1">
        <v>95</v>
      </c>
      <c r="BZ14" s="1">
        <v>100</v>
      </c>
      <c r="CA14" s="43" t="s">
        <v>59</v>
      </c>
      <c r="CB14" s="27">
        <v>0</v>
      </c>
      <c r="CC14" s="44" t="s">
        <v>58</v>
      </c>
      <c r="CD14" s="27">
        <v>0</v>
      </c>
      <c r="CE14" s="44" t="s">
        <v>60</v>
      </c>
      <c r="CF14" s="31">
        <v>0</v>
      </c>
      <c r="CG14" s="44" t="s">
        <v>61</v>
      </c>
    </row>
    <row r="15" spans="1:85" ht="12.75">
      <c r="A15" s="12" t="s">
        <v>92</v>
      </c>
      <c r="B15" s="74"/>
      <c r="C15" s="33">
        <v>0.047</v>
      </c>
      <c r="D15" s="23">
        <v>-0.184732449680903</v>
      </c>
      <c r="E15" s="23">
        <v>0.14863606121091158</v>
      </c>
      <c r="F15" s="1">
        <v>4.44</v>
      </c>
      <c r="G15" s="32">
        <f t="shared" si="0"/>
        <v>3.0863505189220097</v>
      </c>
      <c r="H15" s="31">
        <v>0.08</v>
      </c>
      <c r="I15" s="25">
        <v>0.2312294639792065</v>
      </c>
      <c r="J15" s="25">
        <v>0.9566699204208925</v>
      </c>
      <c r="K15" s="1">
        <v>1.12</v>
      </c>
      <c r="L15" s="32">
        <f t="shared" si="5"/>
        <v>-0.23348160162932208</v>
      </c>
      <c r="M15" s="9">
        <v>0</v>
      </c>
      <c r="N15" s="1">
        <v>15</v>
      </c>
      <c r="O15" s="1"/>
      <c r="P15" s="1">
        <v>1</v>
      </c>
      <c r="Q15" s="1">
        <v>0.75</v>
      </c>
      <c r="R15" s="10">
        <v>0.75</v>
      </c>
      <c r="S15" s="30">
        <v>0.0485</v>
      </c>
      <c r="T15" s="34">
        <v>0.000473081653893462</v>
      </c>
      <c r="U15" s="34">
        <v>0.17633343048673858</v>
      </c>
      <c r="V15" s="1">
        <v>4.44</v>
      </c>
      <c r="W15" s="32">
        <f t="shared" si="1"/>
        <v>1.2125502927291287</v>
      </c>
      <c r="X15" s="27">
        <v>0</v>
      </c>
      <c r="Y15" s="1"/>
      <c r="Z15" s="1">
        <v>0</v>
      </c>
      <c r="AA15" s="1">
        <v>0</v>
      </c>
      <c r="AB15" s="1">
        <v>1.62</v>
      </c>
      <c r="AC15" s="32">
        <v>1.62</v>
      </c>
      <c r="AD15" s="31">
        <v>0</v>
      </c>
      <c r="AE15" s="37">
        <v>0</v>
      </c>
      <c r="AF15" s="21">
        <v>1.35</v>
      </c>
      <c r="AG15" s="32">
        <v>1.35</v>
      </c>
      <c r="AH15" s="31">
        <v>0</v>
      </c>
      <c r="AI15" s="21">
        <v>0</v>
      </c>
      <c r="AJ15" s="21">
        <v>1.35</v>
      </c>
      <c r="AK15" s="32">
        <v>1.35</v>
      </c>
      <c r="AL15" s="30">
        <v>0.066</v>
      </c>
      <c r="AM15" s="34">
        <v>0.02083415074351627</v>
      </c>
      <c r="AN15" s="34">
        <v>-0.08588462212870407</v>
      </c>
      <c r="AO15" s="21">
        <v>1.62</v>
      </c>
      <c r="AP15" s="32">
        <f t="shared" si="2"/>
        <v>-0.8519415231967291</v>
      </c>
      <c r="AQ15" s="30">
        <v>0.048</v>
      </c>
      <c r="AR15" s="34">
        <v>0.13674588665447898</v>
      </c>
      <c r="AS15" s="1">
        <v>-0.092</v>
      </c>
      <c r="AT15" s="1">
        <v>1.35</v>
      </c>
      <c r="AU15" s="32">
        <f t="shared" si="3"/>
        <v>0.5237556344106646</v>
      </c>
      <c r="AV15" s="31">
        <v>1.06</v>
      </c>
      <c r="AW15" s="21">
        <v>1.0614985811608377</v>
      </c>
      <c r="AX15" s="21">
        <v>1.685131472520476</v>
      </c>
      <c r="AY15" s="22">
        <v>2.16</v>
      </c>
      <c r="AZ15" s="39">
        <f t="shared" si="6"/>
        <v>-0.005190449946205122</v>
      </c>
      <c r="BA15" s="31">
        <v>1.48</v>
      </c>
      <c r="BB15" s="21">
        <v>1.8237003152624094</v>
      </c>
      <c r="BC15" s="21">
        <v>1.07985226693836</v>
      </c>
      <c r="BD15" s="1">
        <v>0.55</v>
      </c>
      <c r="BE15" s="32">
        <f t="shared" si="4"/>
        <v>0.25413143695172274</v>
      </c>
      <c r="BF15" s="40" t="s">
        <v>51</v>
      </c>
      <c r="BG15" s="41" t="s">
        <v>51</v>
      </c>
      <c r="BH15" s="17">
        <v>3.18</v>
      </c>
      <c r="BI15" s="32">
        <f t="shared" si="7"/>
        <v>3.18</v>
      </c>
      <c r="BJ15" s="40" t="s">
        <v>51</v>
      </c>
      <c r="BK15" s="41" t="s">
        <v>51</v>
      </c>
      <c r="BL15" s="1">
        <v>2.73</v>
      </c>
      <c r="BM15" s="29">
        <f t="shared" si="8"/>
        <v>2.73</v>
      </c>
      <c r="BN15" s="45">
        <v>0</v>
      </c>
      <c r="BO15" s="1">
        <v>1.82</v>
      </c>
      <c r="BP15" s="32">
        <v>0</v>
      </c>
      <c r="BQ15" s="42" t="s">
        <v>54</v>
      </c>
      <c r="BR15" s="1"/>
      <c r="BS15" s="1"/>
      <c r="BT15" s="43" t="s">
        <v>54</v>
      </c>
      <c r="BU15" s="1">
        <v>2.27</v>
      </c>
      <c r="BV15" s="32">
        <v>2.27</v>
      </c>
      <c r="BW15" s="77"/>
      <c r="BX15" s="27">
        <v>0</v>
      </c>
      <c r="BY15" s="1">
        <v>95</v>
      </c>
      <c r="BZ15" s="1">
        <v>100</v>
      </c>
      <c r="CA15" s="43" t="s">
        <v>59</v>
      </c>
      <c r="CB15" s="27">
        <v>0</v>
      </c>
      <c r="CC15" s="44" t="s">
        <v>58</v>
      </c>
      <c r="CD15" s="27">
        <v>0</v>
      </c>
      <c r="CE15" s="44" t="s">
        <v>60</v>
      </c>
      <c r="CF15" s="31">
        <v>0</v>
      </c>
      <c r="CG15" s="44" t="s">
        <v>61</v>
      </c>
    </row>
    <row r="16" spans="1:85" ht="12.75">
      <c r="A16" s="12" t="s">
        <v>93</v>
      </c>
      <c r="B16" s="74"/>
      <c r="C16" s="33">
        <v>0.0295</v>
      </c>
      <c r="D16" s="23">
        <v>-0.184732449680903</v>
      </c>
      <c r="E16" s="23">
        <v>0.14863606121091158</v>
      </c>
      <c r="F16" s="1">
        <v>4.44</v>
      </c>
      <c r="G16" s="32">
        <f t="shared" si="0"/>
        <v>2.85327511599286</v>
      </c>
      <c r="H16" s="31">
        <v>0.04</v>
      </c>
      <c r="I16" s="25">
        <v>0.2312294639792065</v>
      </c>
      <c r="J16" s="25">
        <v>0.9566699204208925</v>
      </c>
      <c r="K16" s="1">
        <v>1.12</v>
      </c>
      <c r="L16" s="32">
        <f t="shared" si="5"/>
        <v>-0.295237186946063</v>
      </c>
      <c r="M16" s="9">
        <v>0</v>
      </c>
      <c r="N16" s="1">
        <v>15</v>
      </c>
      <c r="O16" s="1"/>
      <c r="P16" s="1">
        <v>1</v>
      </c>
      <c r="Q16" s="1">
        <v>0.75</v>
      </c>
      <c r="R16" s="10">
        <v>0.75</v>
      </c>
      <c r="S16" s="30">
        <v>0</v>
      </c>
      <c r="T16" s="34">
        <v>0.000473081653893462</v>
      </c>
      <c r="U16" s="34">
        <v>0.17633343048673858</v>
      </c>
      <c r="V16" s="1">
        <v>4.44</v>
      </c>
      <c r="W16" s="32">
        <f t="shared" si="1"/>
        <v>-0.011944037170558983</v>
      </c>
      <c r="X16" s="27">
        <v>0</v>
      </c>
      <c r="Y16" s="1"/>
      <c r="Z16" s="1">
        <v>0</v>
      </c>
      <c r="AA16" s="1">
        <v>0</v>
      </c>
      <c r="AB16" s="1">
        <v>1.62</v>
      </c>
      <c r="AC16" s="32">
        <v>1.62</v>
      </c>
      <c r="AD16" s="31">
        <v>0</v>
      </c>
      <c r="AE16" s="37">
        <v>0</v>
      </c>
      <c r="AF16" s="21">
        <v>1.35</v>
      </c>
      <c r="AG16" s="32">
        <v>1.35</v>
      </c>
      <c r="AH16" s="31">
        <v>0</v>
      </c>
      <c r="AI16" s="21">
        <v>0</v>
      </c>
      <c r="AJ16" s="21">
        <v>1.35</v>
      </c>
      <c r="AK16" s="32">
        <v>1.35</v>
      </c>
      <c r="AL16" s="30">
        <v>-0.003</v>
      </c>
      <c r="AM16" s="34">
        <v>0.02083415074351627</v>
      </c>
      <c r="AN16" s="34">
        <v>-0.08588462212870407</v>
      </c>
      <c r="AO16" s="21">
        <v>1.62</v>
      </c>
      <c r="AP16" s="32">
        <f t="shared" si="2"/>
        <v>0.44957203335696827</v>
      </c>
      <c r="AQ16" s="30">
        <v>0.128</v>
      </c>
      <c r="AR16" s="34">
        <v>0.13674588665447898</v>
      </c>
      <c r="AS16" s="1">
        <v>-0.092</v>
      </c>
      <c r="AT16" s="1">
        <v>1.35</v>
      </c>
      <c r="AU16" s="32">
        <f t="shared" si="3"/>
        <v>0.05161599693104442</v>
      </c>
      <c r="AV16" s="31">
        <v>1.48</v>
      </c>
      <c r="AW16" s="21">
        <v>1.0614985811608377</v>
      </c>
      <c r="AX16" s="21">
        <v>1.685131472520476</v>
      </c>
      <c r="AY16" s="22">
        <v>2.16</v>
      </c>
      <c r="AZ16" s="39">
        <f t="shared" si="6"/>
        <v>1.449511527080907</v>
      </c>
      <c r="BA16" s="31">
        <v>1.32</v>
      </c>
      <c r="BB16" s="21">
        <v>1.8237003152624094</v>
      </c>
      <c r="BC16" s="21">
        <v>1.07985226693836</v>
      </c>
      <c r="BD16" s="1">
        <v>0.55</v>
      </c>
      <c r="BE16" s="32">
        <f t="shared" si="4"/>
        <v>0.3724351687397824</v>
      </c>
      <c r="BF16" s="40" t="s">
        <v>51</v>
      </c>
      <c r="BG16" s="41" t="s">
        <v>51</v>
      </c>
      <c r="BH16" s="17">
        <v>3.18</v>
      </c>
      <c r="BI16" s="32">
        <f t="shared" si="7"/>
        <v>3.18</v>
      </c>
      <c r="BJ16" s="40" t="s">
        <v>51</v>
      </c>
      <c r="BK16" s="41" t="s">
        <v>51</v>
      </c>
      <c r="BL16" s="1">
        <v>2.73</v>
      </c>
      <c r="BM16" s="29">
        <f t="shared" si="8"/>
        <v>2.73</v>
      </c>
      <c r="BN16" s="45">
        <v>0</v>
      </c>
      <c r="BO16" s="1">
        <v>1.82</v>
      </c>
      <c r="BP16" s="32">
        <v>0</v>
      </c>
      <c r="BQ16" s="42" t="s">
        <v>54</v>
      </c>
      <c r="BR16" s="1"/>
      <c r="BS16" s="1"/>
      <c r="BT16" s="43" t="s">
        <v>54</v>
      </c>
      <c r="BU16" s="1">
        <v>2.27</v>
      </c>
      <c r="BV16" s="32">
        <v>2.27</v>
      </c>
      <c r="BW16" s="77"/>
      <c r="BX16" s="27">
        <v>0</v>
      </c>
      <c r="BY16" s="1">
        <v>95</v>
      </c>
      <c r="BZ16" s="1">
        <v>100</v>
      </c>
      <c r="CA16" s="43" t="s">
        <v>59</v>
      </c>
      <c r="CB16" s="27">
        <v>0</v>
      </c>
      <c r="CC16" s="44" t="s">
        <v>58</v>
      </c>
      <c r="CD16" s="27">
        <v>0</v>
      </c>
      <c r="CE16" s="44" t="s">
        <v>60</v>
      </c>
      <c r="CF16" s="31">
        <v>-0.0027100271002710756</v>
      </c>
      <c r="CG16" s="44" t="s">
        <v>61</v>
      </c>
    </row>
    <row r="17" spans="1:85" ht="12.75">
      <c r="A17" s="12" t="s">
        <v>95</v>
      </c>
      <c r="B17" s="74"/>
      <c r="C17" s="33">
        <v>-0.0393</v>
      </c>
      <c r="D17" s="23">
        <v>-0.184732449680903</v>
      </c>
      <c r="E17" s="23">
        <v>0.14863606121091158</v>
      </c>
      <c r="F17" s="1">
        <v>4.44</v>
      </c>
      <c r="G17" s="32">
        <f t="shared" si="0"/>
        <v>1.9369558176199784</v>
      </c>
      <c r="H17" s="31">
        <v>0.04</v>
      </c>
      <c r="I17" s="25">
        <v>0.2312294639792065</v>
      </c>
      <c r="J17" s="25">
        <v>0.9566699204208925</v>
      </c>
      <c r="K17" s="1">
        <v>1.12</v>
      </c>
      <c r="L17" s="32">
        <f t="shared" si="5"/>
        <v>-0.295237186946063</v>
      </c>
      <c r="M17" s="9">
        <v>0</v>
      </c>
      <c r="N17" s="1">
        <v>15</v>
      </c>
      <c r="O17" s="1"/>
      <c r="P17" s="1">
        <v>1</v>
      </c>
      <c r="Q17" s="1">
        <v>0.75</v>
      </c>
      <c r="R17" s="10">
        <v>0.75</v>
      </c>
      <c r="S17" s="30">
        <v>0</v>
      </c>
      <c r="T17" s="34">
        <v>0.000473081653893462</v>
      </c>
      <c r="U17" s="34">
        <v>0.17633343048673858</v>
      </c>
      <c r="V17" s="1">
        <v>4.44</v>
      </c>
      <c r="W17" s="32">
        <f t="shared" si="1"/>
        <v>-0.011944037170558983</v>
      </c>
      <c r="X17" s="27">
        <v>0</v>
      </c>
      <c r="Y17" s="1"/>
      <c r="Z17" s="1">
        <v>0</v>
      </c>
      <c r="AA17" s="1">
        <v>0</v>
      </c>
      <c r="AB17" s="1">
        <v>1.62</v>
      </c>
      <c r="AC17" s="32">
        <v>1.62</v>
      </c>
      <c r="AD17" s="31">
        <v>0</v>
      </c>
      <c r="AE17" s="37">
        <v>0</v>
      </c>
      <c r="AF17" s="21">
        <v>1.35</v>
      </c>
      <c r="AG17" s="32">
        <v>1.35</v>
      </c>
      <c r="AH17" s="31">
        <v>0</v>
      </c>
      <c r="AI17" s="21">
        <v>0</v>
      </c>
      <c r="AJ17" s="21">
        <v>1.35</v>
      </c>
      <c r="AK17" s="32">
        <v>1.35</v>
      </c>
      <c r="AL17" s="30">
        <v>0.002</v>
      </c>
      <c r="AM17" s="34">
        <v>0.02083415074351627</v>
      </c>
      <c r="AN17" s="34">
        <v>-0.08588462212870407</v>
      </c>
      <c r="AO17" s="21">
        <v>1.62</v>
      </c>
      <c r="AP17" s="32">
        <f t="shared" si="2"/>
        <v>0.3552594567951062</v>
      </c>
      <c r="AQ17" s="30">
        <v>0.256</v>
      </c>
      <c r="AR17" s="34">
        <v>0.13674588665447898</v>
      </c>
      <c r="AS17" s="1">
        <v>-0.092</v>
      </c>
      <c r="AT17" s="1">
        <v>1.35</v>
      </c>
      <c r="AU17" s="32">
        <f t="shared" si="3"/>
        <v>-0.703807423036348</v>
      </c>
      <c r="AV17" s="31">
        <v>1.18</v>
      </c>
      <c r="AW17" s="21">
        <v>1.0614985811608377</v>
      </c>
      <c r="AX17" s="21">
        <v>1.685131472520476</v>
      </c>
      <c r="AY17" s="22">
        <v>2.16</v>
      </c>
      <c r="AZ17" s="39">
        <f t="shared" si="6"/>
        <v>0.4104386863472551</v>
      </c>
      <c r="BA17" s="31">
        <v>1.37</v>
      </c>
      <c r="BB17" s="21">
        <v>1.8237003152624094</v>
      </c>
      <c r="BC17" s="21">
        <v>1.07985226693836</v>
      </c>
      <c r="BD17" s="1">
        <v>0.55</v>
      </c>
      <c r="BE17" s="32">
        <f t="shared" si="4"/>
        <v>0.33546525255601367</v>
      </c>
      <c r="BF17" s="40" t="s">
        <v>51</v>
      </c>
      <c r="BG17" s="41" t="s">
        <v>51</v>
      </c>
      <c r="BH17" s="17">
        <v>3.18</v>
      </c>
      <c r="BI17" s="32">
        <f t="shared" si="7"/>
        <v>3.18</v>
      </c>
      <c r="BJ17" s="40" t="s">
        <v>51</v>
      </c>
      <c r="BK17" s="41" t="s">
        <v>51</v>
      </c>
      <c r="BL17" s="1">
        <v>2.73</v>
      </c>
      <c r="BM17" s="29">
        <f t="shared" si="8"/>
        <v>2.73</v>
      </c>
      <c r="BN17" s="45">
        <v>0</v>
      </c>
      <c r="BO17" s="1">
        <v>1.82</v>
      </c>
      <c r="BP17" s="32">
        <v>0</v>
      </c>
      <c r="BQ17" s="42" t="s">
        <v>54</v>
      </c>
      <c r="BR17" s="1"/>
      <c r="BS17" s="1"/>
      <c r="BT17" s="43" t="s">
        <v>54</v>
      </c>
      <c r="BU17" s="1">
        <v>2.27</v>
      </c>
      <c r="BV17" s="32">
        <v>2.27</v>
      </c>
      <c r="BW17" s="77"/>
      <c r="BX17" s="27">
        <v>0</v>
      </c>
      <c r="BY17" s="1">
        <v>95</v>
      </c>
      <c r="BZ17" s="1">
        <v>100</v>
      </c>
      <c r="CA17" s="43" t="s">
        <v>59</v>
      </c>
      <c r="CB17" s="27">
        <v>0</v>
      </c>
      <c r="CC17" s="44" t="s">
        <v>58</v>
      </c>
      <c r="CD17" s="27">
        <v>0</v>
      </c>
      <c r="CE17" s="44" t="s">
        <v>60</v>
      </c>
      <c r="CF17" s="31">
        <v>0</v>
      </c>
      <c r="CG17" s="44" t="s">
        <v>61</v>
      </c>
    </row>
    <row r="18" spans="1:85" ht="12.75" hidden="1">
      <c r="A18" s="2"/>
      <c r="B18" s="74"/>
      <c r="C18" s="33">
        <v>0.14863606121091158</v>
      </c>
      <c r="D18" s="23">
        <v>-0.184732449680903</v>
      </c>
      <c r="E18" s="23">
        <v>0.14863606121091158</v>
      </c>
      <c r="F18" s="1">
        <v>4.44</v>
      </c>
      <c r="G18" s="32">
        <f t="shared" si="0"/>
        <v>4.44</v>
      </c>
      <c r="H18" s="31">
        <v>0.5292783125881415</v>
      </c>
      <c r="I18" s="25">
        <v>0.2312294639792065</v>
      </c>
      <c r="J18" s="25">
        <v>0.9566699204208925</v>
      </c>
      <c r="K18" s="1">
        <v>1.12</v>
      </c>
      <c r="L18" s="32">
        <f t="shared" si="5"/>
        <v>0.460154527470637</v>
      </c>
      <c r="M18" s="9">
        <v>0</v>
      </c>
      <c r="N18" s="1">
        <v>15</v>
      </c>
      <c r="O18" s="1"/>
      <c r="P18" s="1">
        <v>1</v>
      </c>
      <c r="Q18" s="1">
        <v>0.75</v>
      </c>
      <c r="R18" s="10">
        <v>0.75</v>
      </c>
      <c r="S18" s="30">
        <v>0.01969416126042632</v>
      </c>
      <c r="T18" s="34">
        <v>0.000473081653893462</v>
      </c>
      <c r="U18" s="34">
        <v>0.17633343048673858</v>
      </c>
      <c r="V18" s="1">
        <v>4.44</v>
      </c>
      <c r="W18" s="32">
        <f t="shared" si="1"/>
        <v>0.4852804740773197</v>
      </c>
      <c r="X18" s="27">
        <v>0</v>
      </c>
      <c r="Y18" s="1"/>
      <c r="Z18" s="1">
        <v>0</v>
      </c>
      <c r="AA18" s="1">
        <v>0</v>
      </c>
      <c r="AB18" s="1">
        <v>1.62</v>
      </c>
      <c r="AC18" s="32">
        <v>1.62</v>
      </c>
      <c r="AD18" s="31">
        <v>0</v>
      </c>
      <c r="AE18" s="37">
        <v>0</v>
      </c>
      <c r="AF18" s="21">
        <v>1.35</v>
      </c>
      <c r="AG18" s="32">
        <v>1.35</v>
      </c>
      <c r="AH18" s="31">
        <v>0</v>
      </c>
      <c r="AI18" s="21">
        <v>0</v>
      </c>
      <c r="AJ18" s="21">
        <v>1.35</v>
      </c>
      <c r="AK18" s="32">
        <v>1.35</v>
      </c>
      <c r="AL18" s="30">
        <v>-0.08588462212870407</v>
      </c>
      <c r="AM18" s="34">
        <v>0.02083415074351627</v>
      </c>
      <c r="AN18" s="34">
        <v>-0.08588462212870407</v>
      </c>
      <c r="AO18" s="21">
        <v>1.62</v>
      </c>
      <c r="AP18" s="32">
        <f t="shared" si="2"/>
        <v>2.012984487419851</v>
      </c>
      <c r="AQ18" s="30">
        <v>-0.04905437352245863</v>
      </c>
      <c r="AR18" s="34">
        <v>0.13674588665447898</v>
      </c>
      <c r="AS18" s="1">
        <v>-0.092</v>
      </c>
      <c r="AT18" s="1">
        <v>1.35</v>
      </c>
      <c r="AU18" s="32">
        <f t="shared" si="3"/>
        <v>1.0965458435444806</v>
      </c>
      <c r="AV18" s="31">
        <v>1.518954164685998</v>
      </c>
      <c r="AW18" s="21">
        <v>1.0614985811608377</v>
      </c>
      <c r="AX18" s="21">
        <v>1.685131472520476</v>
      </c>
      <c r="AY18" s="22">
        <v>2.16</v>
      </c>
      <c r="AZ18" s="39">
        <f t="shared" si="6"/>
        <v>1.5844322422765287</v>
      </c>
      <c r="BA18" s="31">
        <v>1.546600144018105</v>
      </c>
      <c r="BB18" s="21">
        <v>1.8237003152624094</v>
      </c>
      <c r="BC18" s="21">
        <v>1.07985226693836</v>
      </c>
      <c r="BD18" s="1">
        <v>0.55</v>
      </c>
      <c r="BE18" s="32">
        <f t="shared" si="4"/>
        <v>0.20488740210819748</v>
      </c>
      <c r="BF18" s="40" t="s">
        <v>51</v>
      </c>
      <c r="BG18" s="41" t="s">
        <v>51</v>
      </c>
      <c r="BH18" s="17">
        <v>3.18</v>
      </c>
      <c r="BI18" s="32">
        <f t="shared" si="7"/>
        <v>3.18</v>
      </c>
      <c r="BJ18" s="40" t="s">
        <v>51</v>
      </c>
      <c r="BK18" s="41" t="s">
        <v>51</v>
      </c>
      <c r="BL18" s="1">
        <v>2.73</v>
      </c>
      <c r="BM18" s="29">
        <f t="shared" si="8"/>
        <v>2.73</v>
      </c>
      <c r="BN18" s="45">
        <v>0</v>
      </c>
      <c r="BO18" s="1">
        <v>1.82</v>
      </c>
      <c r="BP18" s="32">
        <v>0</v>
      </c>
      <c r="BQ18" s="42" t="s">
        <v>54</v>
      </c>
      <c r="BR18" s="1"/>
      <c r="BS18" s="1"/>
      <c r="BT18" s="43" t="s">
        <v>54</v>
      </c>
      <c r="BU18" s="1">
        <v>2.27</v>
      </c>
      <c r="BV18" s="32">
        <v>2.27</v>
      </c>
      <c r="BW18" s="77"/>
      <c r="BX18" s="27">
        <v>0</v>
      </c>
      <c r="BY18" s="1">
        <v>95</v>
      </c>
      <c r="BZ18" s="1">
        <v>100</v>
      </c>
      <c r="CA18" s="43" t="s">
        <v>59</v>
      </c>
      <c r="CB18" s="27">
        <v>0</v>
      </c>
      <c r="CC18" s="44" t="s">
        <v>58</v>
      </c>
      <c r="CD18" s="27">
        <v>0</v>
      </c>
      <c r="CE18" s="44" t="s">
        <v>60</v>
      </c>
      <c r="CF18" s="31">
        <v>0</v>
      </c>
      <c r="CG18" s="44" t="s">
        <v>61</v>
      </c>
    </row>
    <row r="19" spans="1:85" ht="12.75" hidden="1">
      <c r="A19" s="2"/>
      <c r="B19" s="74"/>
      <c r="C19" s="33">
        <v>-0.06448694753166193</v>
      </c>
      <c r="D19" s="23">
        <v>-0.184732449680903</v>
      </c>
      <c r="E19" s="23">
        <v>0.14863606121091158</v>
      </c>
      <c r="F19" s="1">
        <v>4.44</v>
      </c>
      <c r="G19" s="32">
        <f t="shared" si="0"/>
        <v>1.6015010779344108</v>
      </c>
      <c r="H19" s="31">
        <v>0.5018440463645943</v>
      </c>
      <c r="I19" s="25">
        <v>0.2312294639792065</v>
      </c>
      <c r="J19" s="25">
        <v>0.9566699204208925</v>
      </c>
      <c r="K19" s="1">
        <v>1.12</v>
      </c>
      <c r="L19" s="32">
        <f t="shared" si="5"/>
        <v>0.4177990482613757</v>
      </c>
      <c r="M19" s="9">
        <v>0</v>
      </c>
      <c r="N19" s="1">
        <v>15</v>
      </c>
      <c r="O19" s="1"/>
      <c r="P19" s="1">
        <v>1</v>
      </c>
      <c r="Q19" s="1">
        <v>0.75</v>
      </c>
      <c r="R19" s="10">
        <v>0.75</v>
      </c>
      <c r="S19" s="30">
        <v>0.08316065754938527</v>
      </c>
      <c r="T19" s="34">
        <v>0.000473081653893462</v>
      </c>
      <c r="U19" s="34">
        <v>0.17633343048673858</v>
      </c>
      <c r="V19" s="1">
        <v>4.44</v>
      </c>
      <c r="W19" s="32">
        <f t="shared" si="1"/>
        <v>2.0876385121068</v>
      </c>
      <c r="X19" s="27">
        <v>0</v>
      </c>
      <c r="Y19" s="1"/>
      <c r="Z19" s="1">
        <v>0</v>
      </c>
      <c r="AA19" s="1">
        <v>0</v>
      </c>
      <c r="AB19" s="1">
        <v>1.62</v>
      </c>
      <c r="AC19" s="32">
        <v>1.62</v>
      </c>
      <c r="AD19" s="31">
        <v>0</v>
      </c>
      <c r="AE19" s="37">
        <v>0</v>
      </c>
      <c r="AF19" s="21">
        <v>1.35</v>
      </c>
      <c r="AG19" s="32">
        <v>1.35</v>
      </c>
      <c r="AH19" s="31">
        <v>0</v>
      </c>
      <c r="AI19" s="21">
        <v>0</v>
      </c>
      <c r="AJ19" s="21">
        <v>1.35</v>
      </c>
      <c r="AK19" s="32">
        <v>1.35</v>
      </c>
      <c r="AL19" s="30">
        <v>-0.03819994961992683</v>
      </c>
      <c r="AM19" s="34">
        <v>0.02083415074351627</v>
      </c>
      <c r="AN19" s="34">
        <v>-0.08588462212870407</v>
      </c>
      <c r="AO19" s="21">
        <v>1.62</v>
      </c>
      <c r="AP19" s="32">
        <f t="shared" si="2"/>
        <v>1.113531622057576</v>
      </c>
      <c r="AQ19" s="30">
        <v>0.06916742909423604</v>
      </c>
      <c r="AR19" s="34">
        <v>0.13674588665447898</v>
      </c>
      <c r="AS19" s="1">
        <v>-0.092</v>
      </c>
      <c r="AT19" s="1">
        <v>1.35</v>
      </c>
      <c r="AU19" s="32">
        <f t="shared" si="3"/>
        <v>0.3988308556740625</v>
      </c>
      <c r="AV19" s="31">
        <v>1.6291514351229093</v>
      </c>
      <c r="AW19" s="21">
        <v>1.0614985811608377</v>
      </c>
      <c r="AX19" s="21">
        <v>1.685131472520476</v>
      </c>
      <c r="AY19" s="22">
        <v>2.16</v>
      </c>
      <c r="AZ19" s="39">
        <f t="shared" si="6"/>
        <v>1.966108878389781</v>
      </c>
      <c r="BA19" s="31">
        <v>1.5087195809296459</v>
      </c>
      <c r="BB19" s="21">
        <v>1.8237003152624094</v>
      </c>
      <c r="BC19" s="21">
        <v>1.07985226693836</v>
      </c>
      <c r="BD19" s="1">
        <v>0.55</v>
      </c>
      <c r="BE19" s="32">
        <f t="shared" si="4"/>
        <v>0.23289622695568335</v>
      </c>
      <c r="BF19" s="40" t="s">
        <v>51</v>
      </c>
      <c r="BG19" s="41" t="s">
        <v>51</v>
      </c>
      <c r="BH19" s="17">
        <v>3.18</v>
      </c>
      <c r="BI19" s="32">
        <f t="shared" si="7"/>
        <v>3.18</v>
      </c>
      <c r="BJ19" s="40" t="s">
        <v>51</v>
      </c>
      <c r="BK19" s="41" t="s">
        <v>51</v>
      </c>
      <c r="BL19" s="1">
        <v>2.73</v>
      </c>
      <c r="BM19" s="29">
        <f t="shared" si="8"/>
        <v>2.73</v>
      </c>
      <c r="BN19" s="45">
        <v>0</v>
      </c>
      <c r="BO19" s="1">
        <v>1.82</v>
      </c>
      <c r="BP19" s="32">
        <v>0</v>
      </c>
      <c r="BQ19" s="42" t="s">
        <v>54</v>
      </c>
      <c r="BR19" s="1"/>
      <c r="BS19" s="1"/>
      <c r="BT19" s="43" t="s">
        <v>54</v>
      </c>
      <c r="BU19" s="1">
        <v>2.27</v>
      </c>
      <c r="BV19" s="32">
        <v>2.27</v>
      </c>
      <c r="BW19" s="77"/>
      <c r="BX19" s="27">
        <v>0</v>
      </c>
      <c r="BY19" s="1">
        <v>95</v>
      </c>
      <c r="BZ19" s="1">
        <v>100</v>
      </c>
      <c r="CA19" s="43" t="s">
        <v>59</v>
      </c>
      <c r="CB19" s="27">
        <v>0</v>
      </c>
      <c r="CC19" s="44" t="s">
        <v>58</v>
      </c>
      <c r="CD19" s="27">
        <v>0</v>
      </c>
      <c r="CE19" s="44" t="s">
        <v>60</v>
      </c>
      <c r="CF19" s="31">
        <v>0</v>
      </c>
      <c r="CG19" s="44" t="s">
        <v>61</v>
      </c>
    </row>
    <row r="20" spans="1:85" ht="12.75" hidden="1">
      <c r="A20" s="2"/>
      <c r="B20" s="74"/>
      <c r="C20" s="33">
        <v>-0.12643216080402006</v>
      </c>
      <c r="D20" s="23">
        <v>-0.184732449680903</v>
      </c>
      <c r="E20" s="23">
        <v>0.14863606121091158</v>
      </c>
      <c r="F20" s="1">
        <v>4.44</v>
      </c>
      <c r="G20" s="32">
        <f t="shared" si="0"/>
        <v>0.7764779040494435</v>
      </c>
      <c r="H20" s="31">
        <v>0.26735566423671986</v>
      </c>
      <c r="I20" s="25">
        <v>0.2312294639792065</v>
      </c>
      <c r="J20" s="25">
        <v>0.9566699204208925</v>
      </c>
      <c r="K20" s="1">
        <v>1.12</v>
      </c>
      <c r="L20" s="32">
        <f t="shared" si="5"/>
        <v>0.05577486605431335</v>
      </c>
      <c r="M20" s="9">
        <v>0</v>
      </c>
      <c r="N20" s="1">
        <v>15</v>
      </c>
      <c r="O20" s="1"/>
      <c r="P20" s="1">
        <v>1</v>
      </c>
      <c r="Q20" s="1">
        <v>0.75</v>
      </c>
      <c r="R20" s="10">
        <v>0.75</v>
      </c>
      <c r="S20" s="30">
        <v>0.04716981132075471</v>
      </c>
      <c r="T20" s="34">
        <v>0.000473081653893462</v>
      </c>
      <c r="U20" s="34">
        <v>0.17633343048673858</v>
      </c>
      <c r="V20" s="1">
        <v>4.44</v>
      </c>
      <c r="W20" s="32">
        <f t="shared" si="1"/>
        <v>1.1789666124109306</v>
      </c>
      <c r="X20" s="27">
        <v>0</v>
      </c>
      <c r="Y20" s="1"/>
      <c r="Z20" s="1">
        <v>0</v>
      </c>
      <c r="AA20" s="1">
        <v>0</v>
      </c>
      <c r="AB20" s="1">
        <v>1.62</v>
      </c>
      <c r="AC20" s="32">
        <v>1.62</v>
      </c>
      <c r="AD20" s="31">
        <v>0</v>
      </c>
      <c r="AE20" s="37">
        <v>0</v>
      </c>
      <c r="AF20" s="21">
        <v>1.35</v>
      </c>
      <c r="AG20" s="32">
        <v>1.35</v>
      </c>
      <c r="AH20" s="31">
        <v>0</v>
      </c>
      <c r="AI20" s="21">
        <v>0</v>
      </c>
      <c r="AJ20" s="21">
        <v>1.35</v>
      </c>
      <c r="AK20" s="32">
        <v>1.35</v>
      </c>
      <c r="AL20" s="30">
        <v>0.010570490975640539</v>
      </c>
      <c r="AM20" s="34">
        <v>0.02083415074351627</v>
      </c>
      <c r="AN20" s="34">
        <v>-0.08588462212870407</v>
      </c>
      <c r="AO20" s="21">
        <v>1.62</v>
      </c>
      <c r="AP20" s="32">
        <f t="shared" si="2"/>
        <v>0.19359843953253675</v>
      </c>
      <c r="AQ20" s="30">
        <v>-0.02065217391304347</v>
      </c>
      <c r="AR20" s="34">
        <v>0.13674588665447898</v>
      </c>
      <c r="AS20" s="1">
        <v>-0.092</v>
      </c>
      <c r="AT20" s="1">
        <v>1.35</v>
      </c>
      <c r="AU20" s="32">
        <f t="shared" si="3"/>
        <v>0.928923290704317</v>
      </c>
      <c r="AV20" s="31">
        <v>1.3151816841732513</v>
      </c>
      <c r="AW20" s="21">
        <v>1.0614985811608377</v>
      </c>
      <c r="AX20" s="21">
        <v>1.685131472520476</v>
      </c>
      <c r="AY20" s="22">
        <v>2.16</v>
      </c>
      <c r="AZ20" s="39">
        <f t="shared" si="6"/>
        <v>0.8786507416441205</v>
      </c>
      <c r="BA20" s="31">
        <v>1.4461279461279462</v>
      </c>
      <c r="BB20" s="21">
        <v>1.8237003152624094</v>
      </c>
      <c r="BC20" s="21">
        <v>1.07985226693836</v>
      </c>
      <c r="BD20" s="1">
        <v>0.55</v>
      </c>
      <c r="BE20" s="32">
        <f t="shared" si="4"/>
        <v>0.27917637680416124</v>
      </c>
      <c r="BF20" s="40" t="s">
        <v>51</v>
      </c>
      <c r="BG20" s="41" t="s">
        <v>51</v>
      </c>
      <c r="BH20" s="17">
        <v>3.18</v>
      </c>
      <c r="BI20" s="32">
        <f t="shared" si="7"/>
        <v>3.18</v>
      </c>
      <c r="BJ20" s="40" t="s">
        <v>51</v>
      </c>
      <c r="BK20" s="41" t="s">
        <v>51</v>
      </c>
      <c r="BL20" s="1">
        <v>2.73</v>
      </c>
      <c r="BM20" s="29">
        <f t="shared" si="8"/>
        <v>2.73</v>
      </c>
      <c r="BN20" s="45">
        <v>0</v>
      </c>
      <c r="BO20" s="1">
        <v>1.82</v>
      </c>
      <c r="BP20" s="32">
        <v>0</v>
      </c>
      <c r="BQ20" s="42" t="s">
        <v>54</v>
      </c>
      <c r="BR20" s="1"/>
      <c r="BS20" s="1"/>
      <c r="BT20" s="43" t="s">
        <v>54</v>
      </c>
      <c r="BU20" s="1">
        <v>2.27</v>
      </c>
      <c r="BV20" s="32">
        <v>2.27</v>
      </c>
      <c r="BW20" s="77"/>
      <c r="BX20" s="27">
        <v>0</v>
      </c>
      <c r="BY20" s="1">
        <v>95</v>
      </c>
      <c r="BZ20" s="1">
        <v>100</v>
      </c>
      <c r="CA20" s="43" t="s">
        <v>59</v>
      </c>
      <c r="CB20" s="27">
        <v>0</v>
      </c>
      <c r="CC20" s="44" t="s">
        <v>58</v>
      </c>
      <c r="CD20" s="27">
        <v>0</v>
      </c>
      <c r="CE20" s="44" t="s">
        <v>60</v>
      </c>
      <c r="CF20" s="31">
        <v>-0.009557460611677216</v>
      </c>
      <c r="CG20" s="44" t="s">
        <v>61</v>
      </c>
    </row>
    <row r="21" spans="1:85" ht="12.75" hidden="1">
      <c r="A21" s="2"/>
      <c r="B21" s="74"/>
      <c r="C21" s="33">
        <v>0.10319967598217909</v>
      </c>
      <c r="D21" s="23">
        <v>-0.184732449680903</v>
      </c>
      <c r="E21" s="23">
        <v>0.14863606121091158</v>
      </c>
      <c r="F21" s="1">
        <v>4.44</v>
      </c>
      <c r="G21" s="32">
        <f t="shared" si="0"/>
        <v>3.8348512117239517</v>
      </c>
      <c r="H21" s="31">
        <v>0.8603556650557503</v>
      </c>
      <c r="I21" s="25">
        <v>0.2312294639792065</v>
      </c>
      <c r="J21" s="25">
        <v>0.9566699204208925</v>
      </c>
      <c r="K21" s="1">
        <v>1.12</v>
      </c>
      <c r="L21" s="32">
        <f t="shared" si="5"/>
        <v>0.9713014196394899</v>
      </c>
      <c r="M21" s="9">
        <v>0</v>
      </c>
      <c r="N21" s="1">
        <v>15</v>
      </c>
      <c r="O21" s="1"/>
      <c r="P21" s="1">
        <v>1</v>
      </c>
      <c r="Q21" s="1">
        <v>0.75</v>
      </c>
      <c r="R21" s="10">
        <v>0.75</v>
      </c>
      <c r="S21" s="30">
        <v>0.03267493942286511</v>
      </c>
      <c r="T21" s="34">
        <v>0.000473081653893462</v>
      </c>
      <c r="U21" s="34">
        <v>0.17633343048673858</v>
      </c>
      <c r="V21" s="1">
        <v>4.44</v>
      </c>
      <c r="W21" s="32">
        <f t="shared" si="1"/>
        <v>0.8130101494915875</v>
      </c>
      <c r="X21" s="27">
        <v>0</v>
      </c>
      <c r="Y21" s="1"/>
      <c r="Z21" s="1">
        <v>0</v>
      </c>
      <c r="AA21" s="1">
        <v>0</v>
      </c>
      <c r="AB21" s="1">
        <v>1.62</v>
      </c>
      <c r="AC21" s="32">
        <v>1.62</v>
      </c>
      <c r="AD21" s="31">
        <v>0</v>
      </c>
      <c r="AE21" s="37">
        <v>0</v>
      </c>
      <c r="AF21" s="21">
        <v>1.35</v>
      </c>
      <c r="AG21" s="32">
        <v>1.35</v>
      </c>
      <c r="AH21" s="31">
        <v>0</v>
      </c>
      <c r="AI21" s="21">
        <v>0</v>
      </c>
      <c r="AJ21" s="21">
        <v>1.35</v>
      </c>
      <c r="AK21" s="32">
        <v>1.35</v>
      </c>
      <c r="AL21" s="30">
        <v>-0.06791131061688101</v>
      </c>
      <c r="AM21" s="34">
        <v>0.02083415074351627</v>
      </c>
      <c r="AN21" s="34">
        <v>-0.08588462212870407</v>
      </c>
      <c r="AO21" s="21">
        <v>1.62</v>
      </c>
      <c r="AP21" s="32">
        <f t="shared" si="2"/>
        <v>1.673962623814049</v>
      </c>
      <c r="AQ21" s="30">
        <v>0.01106463878326996</v>
      </c>
      <c r="AR21" s="34">
        <v>0.13674588665447898</v>
      </c>
      <c r="AS21" s="1">
        <v>-0.092</v>
      </c>
      <c r="AT21" s="1">
        <v>1.35</v>
      </c>
      <c r="AU21" s="32">
        <f t="shared" si="3"/>
        <v>0.7417387350987366</v>
      </c>
      <c r="AV21" s="31">
        <v>1.3176712925148244</v>
      </c>
      <c r="AW21" s="21">
        <v>1.0614985811608377</v>
      </c>
      <c r="AX21" s="21">
        <v>1.685131472520476</v>
      </c>
      <c r="AY21" s="22">
        <v>2.16</v>
      </c>
      <c r="AZ21" s="39">
        <f t="shared" si="6"/>
        <v>0.8872736896834289</v>
      </c>
      <c r="BA21" s="31">
        <v>1.5385908604615615</v>
      </c>
      <c r="BB21" s="21">
        <v>1.8237003152624094</v>
      </c>
      <c r="BC21" s="21">
        <v>1.07985226693836</v>
      </c>
      <c r="BD21" s="1">
        <v>0.55</v>
      </c>
      <c r="BE21" s="32">
        <f t="shared" si="4"/>
        <v>0.21080945294374648</v>
      </c>
      <c r="BF21" s="40" t="s">
        <v>51</v>
      </c>
      <c r="BG21" s="41" t="s">
        <v>51</v>
      </c>
      <c r="BH21" s="17">
        <v>3.18</v>
      </c>
      <c r="BI21" s="32">
        <f t="shared" si="7"/>
        <v>3.18</v>
      </c>
      <c r="BJ21" s="40" t="s">
        <v>51</v>
      </c>
      <c r="BK21" s="41" t="s">
        <v>51</v>
      </c>
      <c r="BL21" s="1">
        <v>2.73</v>
      </c>
      <c r="BM21" s="29">
        <f t="shared" si="8"/>
        <v>2.73</v>
      </c>
      <c r="BN21" s="45">
        <v>0</v>
      </c>
      <c r="BO21" s="1">
        <v>1.82</v>
      </c>
      <c r="BP21" s="32">
        <v>0</v>
      </c>
      <c r="BQ21" s="42" t="s">
        <v>54</v>
      </c>
      <c r="BR21" s="1"/>
      <c r="BS21" s="1"/>
      <c r="BT21" s="43" t="s">
        <v>54</v>
      </c>
      <c r="BU21" s="1">
        <v>2.27</v>
      </c>
      <c r="BV21" s="32">
        <v>2.27</v>
      </c>
      <c r="BW21" s="77"/>
      <c r="BX21" s="27">
        <v>0</v>
      </c>
      <c r="BY21" s="1">
        <v>95</v>
      </c>
      <c r="BZ21" s="1">
        <v>100</v>
      </c>
      <c r="CA21" s="43" t="s">
        <v>59</v>
      </c>
      <c r="CB21" s="27">
        <v>0</v>
      </c>
      <c r="CC21" s="44" t="s">
        <v>58</v>
      </c>
      <c r="CD21" s="27">
        <v>0</v>
      </c>
      <c r="CE21" s="44" t="s">
        <v>60</v>
      </c>
      <c r="CF21" s="31">
        <v>0</v>
      </c>
      <c r="CG21" s="44" t="s">
        <v>61</v>
      </c>
    </row>
    <row r="22" spans="1:85" ht="12.75" hidden="1">
      <c r="A22" s="2"/>
      <c r="B22" s="75"/>
      <c r="C22" s="33">
        <v>-0.11381833835557473</v>
      </c>
      <c r="D22" s="23">
        <v>-0.184732449680903</v>
      </c>
      <c r="E22" s="23">
        <v>0.14863606121091158</v>
      </c>
      <c r="F22" s="1">
        <v>4.44</v>
      </c>
      <c r="G22" s="32">
        <f t="shared" si="0"/>
        <v>0.9444762897436229</v>
      </c>
      <c r="H22" s="31">
        <v>0.7216068424004486</v>
      </c>
      <c r="I22" s="25">
        <v>0.2312294639792065</v>
      </c>
      <c r="J22" s="25">
        <v>0.9566699204208925</v>
      </c>
      <c r="K22" s="1">
        <v>1.12</v>
      </c>
      <c r="L22" s="32">
        <f t="shared" si="5"/>
        <v>0.7570885507623188</v>
      </c>
      <c r="M22" s="9">
        <v>0</v>
      </c>
      <c r="N22" s="1">
        <v>15</v>
      </c>
      <c r="O22" s="1"/>
      <c r="P22" s="1">
        <v>1</v>
      </c>
      <c r="Q22" s="1">
        <v>0.75</v>
      </c>
      <c r="R22" s="10">
        <v>0.75</v>
      </c>
      <c r="S22" s="30">
        <v>0.17633343048673858</v>
      </c>
      <c r="T22" s="34">
        <v>0.000473081653893462</v>
      </c>
      <c r="U22" s="34">
        <v>0.17633343048673858</v>
      </c>
      <c r="V22" s="1">
        <v>4.44</v>
      </c>
      <c r="W22" s="32">
        <f t="shared" si="1"/>
        <v>4.44</v>
      </c>
      <c r="X22" s="27">
        <v>0</v>
      </c>
      <c r="Y22" s="1"/>
      <c r="Z22" s="1">
        <v>0</v>
      </c>
      <c r="AA22" s="1">
        <v>0</v>
      </c>
      <c r="AB22" s="1">
        <v>1.62</v>
      </c>
      <c r="AC22" s="32">
        <v>1.62</v>
      </c>
      <c r="AD22" s="31">
        <v>0</v>
      </c>
      <c r="AE22" s="37">
        <v>0</v>
      </c>
      <c r="AF22" s="21">
        <v>1.35</v>
      </c>
      <c r="AG22" s="32">
        <v>1.35</v>
      </c>
      <c r="AH22" s="31">
        <v>0</v>
      </c>
      <c r="AI22" s="21">
        <v>0</v>
      </c>
      <c r="AJ22" s="21">
        <v>1.35</v>
      </c>
      <c r="AK22" s="32">
        <v>1.35</v>
      </c>
      <c r="AL22" s="30">
        <v>-0.04863327053938719</v>
      </c>
      <c r="AM22" s="34">
        <v>0.02083415074351627</v>
      </c>
      <c r="AN22" s="34">
        <v>-0.08588462212870407</v>
      </c>
      <c r="AO22" s="21">
        <v>1.62</v>
      </c>
      <c r="AP22" s="32">
        <f t="shared" si="2"/>
        <v>1.3103302976597924</v>
      </c>
      <c r="AQ22" s="30">
        <v>0.13674588665447898</v>
      </c>
      <c r="AR22" s="34">
        <v>0.13674588665447898</v>
      </c>
      <c r="AS22" s="1">
        <v>-0.092</v>
      </c>
      <c r="AT22" s="1">
        <v>1.35</v>
      </c>
      <c r="AU22" s="32">
        <f t="shared" si="3"/>
        <v>0</v>
      </c>
      <c r="AV22" s="31">
        <v>1.1001978441273013</v>
      </c>
      <c r="AW22" s="21">
        <v>1.0614985811608377</v>
      </c>
      <c r="AX22" s="21">
        <v>1.685131472520476</v>
      </c>
      <c r="AY22" s="22">
        <v>2.16</v>
      </c>
      <c r="AZ22" s="39">
        <f t="shared" si="6"/>
        <v>0.1340378436828729</v>
      </c>
      <c r="BA22" s="31">
        <v>1.8237003152624094</v>
      </c>
      <c r="BB22" s="21">
        <v>1.8237003152624094</v>
      </c>
      <c r="BC22" s="21">
        <v>1.07985226693836</v>
      </c>
      <c r="BD22" s="1">
        <v>0.55</v>
      </c>
      <c r="BE22" s="32">
        <f t="shared" si="4"/>
        <v>0</v>
      </c>
      <c r="BF22" s="40" t="s">
        <v>51</v>
      </c>
      <c r="BG22" s="41" t="s">
        <v>51</v>
      </c>
      <c r="BH22" s="17">
        <v>3.18</v>
      </c>
      <c r="BI22" s="32">
        <f t="shared" si="7"/>
        <v>3.18</v>
      </c>
      <c r="BJ22" s="40" t="s">
        <v>51</v>
      </c>
      <c r="BK22" s="41" t="s">
        <v>51</v>
      </c>
      <c r="BL22" s="1">
        <v>2.73</v>
      </c>
      <c r="BM22" s="29">
        <f t="shared" si="8"/>
        <v>2.73</v>
      </c>
      <c r="BN22" s="45">
        <v>0</v>
      </c>
      <c r="BO22" s="1">
        <v>1.82</v>
      </c>
      <c r="BP22" s="32">
        <v>0</v>
      </c>
      <c r="BQ22" s="42" t="s">
        <v>54</v>
      </c>
      <c r="BR22" s="1"/>
      <c r="BS22" s="1"/>
      <c r="BT22" s="43" t="s">
        <v>54</v>
      </c>
      <c r="BU22" s="1">
        <v>2.27</v>
      </c>
      <c r="BV22" s="32">
        <v>2.27</v>
      </c>
      <c r="BW22" s="78"/>
      <c r="BX22" s="27">
        <v>0</v>
      </c>
      <c r="BY22" s="1">
        <v>95</v>
      </c>
      <c r="BZ22" s="1">
        <v>100</v>
      </c>
      <c r="CA22" s="43" t="s">
        <v>59</v>
      </c>
      <c r="CB22" s="27">
        <v>0</v>
      </c>
      <c r="CC22" s="44" t="s">
        <v>58</v>
      </c>
      <c r="CD22" s="27">
        <v>0</v>
      </c>
      <c r="CE22" s="44" t="s">
        <v>60</v>
      </c>
      <c r="CF22" s="31">
        <v>0</v>
      </c>
      <c r="CG22" s="44" t="s">
        <v>61</v>
      </c>
    </row>
    <row r="23" spans="19:24" ht="12.75">
      <c r="S23" s="35"/>
      <c r="T23" s="35"/>
      <c r="X23" s="36"/>
    </row>
  </sheetData>
  <sheetProtection/>
  <mergeCells count="2">
    <mergeCell ref="B3:B22"/>
    <mergeCell ref="BW3:BW22"/>
  </mergeCells>
  <printOptions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20.125" style="0" customWidth="1"/>
    <col min="2" max="2" width="7.125" style="0" hidden="1" customWidth="1"/>
    <col min="3" max="3" width="11.875" style="0" hidden="1" customWidth="1"/>
    <col min="4" max="4" width="13.625" style="0" customWidth="1"/>
    <col min="5" max="5" width="13.125" style="0" customWidth="1"/>
    <col min="6" max="6" width="13.25390625" style="0" customWidth="1"/>
    <col min="7" max="7" width="14.00390625" style="0" customWidth="1"/>
    <col min="8" max="8" width="14.625" style="0" customWidth="1"/>
    <col min="9" max="9" width="16.00390625" style="0" customWidth="1"/>
    <col min="10" max="10" width="13.875" style="0" customWidth="1"/>
    <col min="11" max="11" width="16.00390625" style="0" customWidth="1"/>
    <col min="12" max="12" width="12.625" style="0" customWidth="1"/>
    <col min="13" max="13" width="12.125" style="0" customWidth="1"/>
    <col min="14" max="14" width="17.75390625" style="0" customWidth="1"/>
    <col min="15" max="15" width="12.625" style="0" customWidth="1"/>
    <col min="16" max="16" width="12.875" style="0" customWidth="1"/>
    <col min="17" max="17" width="14.625" style="0" customWidth="1"/>
    <col min="18" max="19" width="15.625" style="0" customWidth="1"/>
    <col min="20" max="20" width="16.375" style="0" customWidth="1"/>
    <col min="21" max="21" width="15.875" style="0" customWidth="1"/>
    <col min="22" max="22" width="17.375" style="0" customWidth="1"/>
    <col min="23" max="23" width="17.25390625" style="0" customWidth="1"/>
    <col min="24" max="24" width="10.125" style="55" customWidth="1"/>
    <col min="25" max="25" width="16.125" style="0" customWidth="1"/>
    <col min="26" max="26" width="13.00390625" style="0" customWidth="1"/>
    <col min="27" max="27" width="14.25390625" style="59" customWidth="1"/>
  </cols>
  <sheetData>
    <row r="1" spans="1:24" ht="30.75" customHeight="1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58"/>
      <c r="T1" s="58"/>
      <c r="U1" s="58"/>
      <c r="V1" s="58"/>
      <c r="W1" s="58"/>
      <c r="X1" s="52"/>
    </row>
    <row r="3" spans="1:34" s="5" customFormat="1" ht="308.25" customHeight="1">
      <c r="A3" s="16" t="s">
        <v>5</v>
      </c>
      <c r="B3" s="16" t="s">
        <v>6</v>
      </c>
      <c r="C3" s="16" t="s">
        <v>17</v>
      </c>
      <c r="D3" s="47" t="s">
        <v>22</v>
      </c>
      <c r="E3" s="64" t="s">
        <v>62</v>
      </c>
      <c r="F3" s="64" t="s">
        <v>63</v>
      </c>
      <c r="G3" s="65" t="s">
        <v>98</v>
      </c>
      <c r="H3" s="66" t="s">
        <v>64</v>
      </c>
      <c r="I3" s="64" t="s">
        <v>65</v>
      </c>
      <c r="J3" s="64" t="s">
        <v>66</v>
      </c>
      <c r="K3" s="14" t="s">
        <v>67</v>
      </c>
      <c r="L3" s="65" t="s">
        <v>68</v>
      </c>
      <c r="M3" s="14" t="s">
        <v>69</v>
      </c>
      <c r="N3" s="14" t="s">
        <v>70</v>
      </c>
      <c r="O3" s="64" t="s">
        <v>71</v>
      </c>
      <c r="P3" s="64" t="s">
        <v>72</v>
      </c>
      <c r="Q3" s="64" t="s">
        <v>73</v>
      </c>
      <c r="R3" s="64" t="s">
        <v>74</v>
      </c>
      <c r="S3" s="49" t="s">
        <v>35</v>
      </c>
      <c r="T3" s="46" t="s">
        <v>75</v>
      </c>
      <c r="U3" s="46" t="s">
        <v>76</v>
      </c>
      <c r="V3" s="46" t="s">
        <v>77</v>
      </c>
      <c r="W3" s="46" t="s">
        <v>78</v>
      </c>
      <c r="X3" s="53" t="s">
        <v>80</v>
      </c>
      <c r="Y3" s="14" t="s">
        <v>18</v>
      </c>
      <c r="Z3" s="14" t="s">
        <v>19</v>
      </c>
      <c r="AA3" s="14" t="s">
        <v>20</v>
      </c>
      <c r="AB3" s="11"/>
      <c r="AC3" s="11"/>
      <c r="AD3" s="11"/>
      <c r="AE3" s="11"/>
      <c r="AF3" s="11"/>
      <c r="AG3" s="11"/>
      <c r="AH3" s="11"/>
    </row>
    <row r="4" spans="1:34" ht="12.75">
      <c r="A4" s="12" t="s">
        <v>82</v>
      </c>
      <c r="B4" s="19">
        <v>8</v>
      </c>
      <c r="C4" s="15"/>
      <c r="D4" s="48"/>
      <c r="E4" s="67">
        <f>'годовой 2014г.'!G4</f>
        <v>2.634850166962115</v>
      </c>
      <c r="F4" s="67">
        <f>'годовой 2014г.'!L4</f>
        <v>-0.2643593942876925</v>
      </c>
      <c r="G4" s="68">
        <f>'годовой 2014г.'!W4</f>
        <v>-0.011944037170558983</v>
      </c>
      <c r="H4" s="25">
        <f>'годовой 2014г.'!AC4</f>
        <v>1.62</v>
      </c>
      <c r="I4" s="25">
        <f>'годовой 2014г.'!AG4</f>
        <v>1.35</v>
      </c>
      <c r="J4" s="25">
        <f>'годовой 2014г.'!AK4</f>
        <v>1.35</v>
      </c>
      <c r="K4" s="67">
        <f>'годовой 2014г.'!AP4</f>
        <v>0.751372278354927</v>
      </c>
      <c r="L4" s="67">
        <f>'годовой 2014г.'!AU4</f>
        <v>0.4234259614462454</v>
      </c>
      <c r="M4" s="25">
        <f>'годовой 2014г.'!AZ4</f>
        <v>-0.06060766811866659</v>
      </c>
      <c r="N4" s="25">
        <f>'годовой 2014г.'!BE4</f>
        <v>0.5572847496586255</v>
      </c>
      <c r="O4" s="25">
        <f>'годовой 2014г.'!BI4</f>
        <v>3.18</v>
      </c>
      <c r="P4" s="25">
        <f>'годовой 2014г.'!BM4</f>
        <v>2.73</v>
      </c>
      <c r="Q4" s="25">
        <f>'годовой 2014г.'!BP4</f>
        <v>0</v>
      </c>
      <c r="R4" s="25">
        <f>'годовой 2014г.'!BV4</f>
        <v>2.27</v>
      </c>
      <c r="S4" s="50"/>
      <c r="T4" s="25">
        <v>0</v>
      </c>
      <c r="U4" s="25">
        <v>0</v>
      </c>
      <c r="V4" s="17">
        <v>0</v>
      </c>
      <c r="W4" s="25">
        <v>0</v>
      </c>
      <c r="X4" s="56">
        <v>0</v>
      </c>
      <c r="Y4" s="17">
        <f>(E4+F4+G4)*4.12+(H4+I4+J4+K4+L4+M4+N4)*4.12+(O4+P4+Q4+R4)*1.76</f>
        <v>48.798890874201376</v>
      </c>
      <c r="Z4" s="70" t="s">
        <v>96</v>
      </c>
      <c r="AA4" s="71">
        <v>8</v>
      </c>
      <c r="AB4" s="13"/>
      <c r="AC4" s="13"/>
      <c r="AD4" s="13"/>
      <c r="AE4" s="13"/>
      <c r="AF4" s="13"/>
      <c r="AG4" s="13"/>
      <c r="AH4" s="13"/>
    </row>
    <row r="5" spans="1:34" ht="12.75">
      <c r="A5" s="12" t="s">
        <v>83</v>
      </c>
      <c r="B5" s="19">
        <v>12</v>
      </c>
      <c r="C5" s="15"/>
      <c r="D5" s="48"/>
      <c r="E5" s="67">
        <f>'годовой 2014г.'!G5</f>
        <v>4.5567233465436106</v>
      </c>
      <c r="F5" s="67">
        <f>'годовой 2014г.'!L5</f>
        <v>-0.295237186946063</v>
      </c>
      <c r="G5" s="68">
        <f>'годовой 2014г.'!W5</f>
        <v>-0.011944037170558983</v>
      </c>
      <c r="H5" s="25">
        <f>'годовой 2014г.'!AC5</f>
        <v>1.62</v>
      </c>
      <c r="I5" s="25">
        <f>'годовой 2014г.'!AG5</f>
        <v>1.35</v>
      </c>
      <c r="J5" s="25">
        <f>'годовой 2014г.'!AK5</f>
        <v>1.35</v>
      </c>
      <c r="K5" s="67">
        <f>'годовой 2014г.'!AP5</f>
        <v>0.5816096405435751</v>
      </c>
      <c r="L5" s="67">
        <f>'годовой 2014г.'!AU5</f>
        <v>0.7244149803395034</v>
      </c>
      <c r="M5" s="25">
        <f>'годовой 2014г.'!AZ5</f>
        <v>1.3456042430075414</v>
      </c>
      <c r="N5" s="25">
        <f>'годовой 2014г.'!BE5</f>
        <v>0.3058893196089989</v>
      </c>
      <c r="O5" s="25">
        <f>'годовой 2014г.'!BI5</f>
        <v>3.18</v>
      </c>
      <c r="P5" s="25">
        <f>'годовой 2014г.'!BM5</f>
        <v>2.73</v>
      </c>
      <c r="Q5" s="25">
        <f>'годовой 2014г.'!BP5</f>
        <v>0</v>
      </c>
      <c r="R5" s="25">
        <f>'годовой 2014г.'!BV5</f>
        <v>2.27</v>
      </c>
      <c r="S5" s="50"/>
      <c r="T5" s="25">
        <v>0</v>
      </c>
      <c r="U5" s="25">
        <v>0</v>
      </c>
      <c r="V5" s="17">
        <v>0</v>
      </c>
      <c r="W5" s="17">
        <v>0</v>
      </c>
      <c r="X5" s="56">
        <v>0</v>
      </c>
      <c r="Y5" s="17">
        <f aca="true" t="shared" si="0" ref="Y5:Y15">(E5+F5+G5)*4.12+(H5+I5+J5+K5+L5+M5+N5)*4.12+(O5+P5+Q5+R5)*1.76</f>
        <v>61.88828846041763</v>
      </c>
      <c r="Z5" s="70" t="s">
        <v>21</v>
      </c>
      <c r="AA5" s="63">
        <v>2</v>
      </c>
      <c r="AB5" s="13"/>
      <c r="AC5" s="13"/>
      <c r="AD5" s="13"/>
      <c r="AE5" s="13"/>
      <c r="AF5" s="13"/>
      <c r="AG5" s="13"/>
      <c r="AH5" s="13"/>
    </row>
    <row r="6" spans="1:34" ht="12.75">
      <c r="A6" s="12" t="s">
        <v>84</v>
      </c>
      <c r="B6" s="19">
        <v>1</v>
      </c>
      <c r="C6" s="15"/>
      <c r="D6" s="48"/>
      <c r="E6" s="67">
        <f>'годовой 2014г.'!G6</f>
        <v>3.1795806800936686</v>
      </c>
      <c r="F6" s="67">
        <f>'годовой 2014г.'!L6</f>
        <v>-0.2643593942876925</v>
      </c>
      <c r="G6" s="68">
        <f>'годовой 2014г.'!W6</f>
        <v>-0.011944037170558983</v>
      </c>
      <c r="H6" s="25">
        <f>'годовой 2014г.'!AC6</f>
        <v>1.62</v>
      </c>
      <c r="I6" s="25">
        <f>'годовой 2014г.'!AG6</f>
        <v>1.35</v>
      </c>
      <c r="J6" s="25">
        <f>'годовой 2014г.'!AK6</f>
        <v>1.35</v>
      </c>
      <c r="K6" s="67">
        <f>'годовой 2014г.'!AP6</f>
        <v>0.4872970639817131</v>
      </c>
      <c r="L6" s="67">
        <f>'годовой 2014г.'!AU6</f>
        <v>0.30539105207634026</v>
      </c>
      <c r="M6" s="25">
        <f>'годовой 2014г.'!AZ6</f>
        <v>1.2416969589341764</v>
      </c>
      <c r="N6" s="25">
        <f>'годовой 2014г.'!BE6</f>
        <v>0.23194948724146153</v>
      </c>
      <c r="O6" s="25">
        <f>'годовой 2014г.'!BI6</f>
        <v>3.18</v>
      </c>
      <c r="P6" s="25">
        <f>'годовой 2014г.'!BM6</f>
        <v>2.73</v>
      </c>
      <c r="Q6" s="25">
        <f>'годовой 2014г.'!BP6</f>
        <v>0</v>
      </c>
      <c r="R6" s="25">
        <f>'годовой 2014г.'!BV6</f>
        <v>2.27</v>
      </c>
      <c r="S6" s="50"/>
      <c r="T6" s="25">
        <v>0</v>
      </c>
      <c r="U6" s="25">
        <v>0</v>
      </c>
      <c r="V6" s="17">
        <v>0</v>
      </c>
      <c r="W6" s="17">
        <v>0.01</v>
      </c>
      <c r="X6" s="56">
        <v>0</v>
      </c>
      <c r="Y6" s="17">
        <f t="shared" si="0"/>
        <v>53.49400066078073</v>
      </c>
      <c r="Z6" s="70" t="s">
        <v>96</v>
      </c>
      <c r="AA6" s="63">
        <v>4</v>
      </c>
      <c r="AB6" s="13"/>
      <c r="AC6" s="13"/>
      <c r="AD6" s="13"/>
      <c r="AE6" s="13"/>
      <c r="AF6" s="13"/>
      <c r="AG6" s="13"/>
      <c r="AH6" s="13"/>
    </row>
    <row r="7" spans="1:34" ht="12.75">
      <c r="A7" s="12" t="s">
        <v>85</v>
      </c>
      <c r="B7" s="19">
        <v>9</v>
      </c>
      <c r="C7" s="15"/>
      <c r="D7" s="48"/>
      <c r="E7" s="67">
        <f>'годовой 2014г.'!G7</f>
        <v>6.863503905819529</v>
      </c>
      <c r="F7" s="67">
        <f>'годовой 2014г.'!L7</f>
        <v>-0.24892049795850726</v>
      </c>
      <c r="G7" s="68">
        <f>'годовой 2014г.'!W7</f>
        <v>-0.011944037170558983</v>
      </c>
      <c r="H7" s="25">
        <f>'годовой 2014г.'!AC7</f>
        <v>1.62</v>
      </c>
      <c r="I7" s="25">
        <f>'годовой 2014г.'!AG7</f>
        <v>1.35</v>
      </c>
      <c r="J7" s="25">
        <f>'годовой 2014г.'!AK7</f>
        <v>1.35</v>
      </c>
      <c r="K7" s="67">
        <f>'годовой 2014г.'!AP7</f>
        <v>0.751372278354927</v>
      </c>
      <c r="L7" s="67">
        <f>'годовой 2014г.'!AU7</f>
        <v>0.010303778651577616</v>
      </c>
      <c r="M7" s="25">
        <f>'годовой 2014г.'!AZ7</f>
        <v>-0.005190449946205122</v>
      </c>
      <c r="N7" s="25">
        <f>'годовой 2014г.'!BE7</f>
        <v>0.3650411855030286</v>
      </c>
      <c r="O7" s="25">
        <f>'годовой 2014г.'!BI7</f>
        <v>3.18</v>
      </c>
      <c r="P7" s="25">
        <f>'годовой 2014г.'!BM7</f>
        <v>2.73</v>
      </c>
      <c r="Q7" s="25">
        <f>'годовой 2014г.'!BP7</f>
        <v>0</v>
      </c>
      <c r="R7" s="25">
        <f>'годовой 2014г.'!BV7</f>
        <v>2.27</v>
      </c>
      <c r="S7" s="50"/>
      <c r="T7" s="25">
        <v>0</v>
      </c>
      <c r="U7" s="25">
        <v>0</v>
      </c>
      <c r="V7" s="17">
        <v>0</v>
      </c>
      <c r="W7" s="17">
        <v>0.02</v>
      </c>
      <c r="X7" s="56">
        <v>0</v>
      </c>
      <c r="Y7" s="17">
        <f t="shared" si="0"/>
        <v>64.01876459260562</v>
      </c>
      <c r="Z7" s="70" t="s">
        <v>21</v>
      </c>
      <c r="AA7" s="63">
        <v>1</v>
      </c>
      <c r="AB7" s="13"/>
      <c r="AC7" s="13"/>
      <c r="AD7" s="13"/>
      <c r="AE7" s="13"/>
      <c r="AF7" s="13"/>
      <c r="AG7" s="13"/>
      <c r="AH7" s="13"/>
    </row>
    <row r="8" spans="1:34" ht="12.75">
      <c r="A8" s="12" t="s">
        <v>94</v>
      </c>
      <c r="B8" s="19">
        <v>7</v>
      </c>
      <c r="C8" s="15"/>
      <c r="D8" s="48"/>
      <c r="E8" s="67">
        <f>'годовой 2014г.'!G8</f>
        <v>2.6734740908760886</v>
      </c>
      <c r="F8" s="67">
        <f>'годовой 2014г.'!L8</f>
        <v>0.044418532296012045</v>
      </c>
      <c r="G8" s="68">
        <f>'годовой 2014г.'!W8</f>
        <v>-0.011944037170558983</v>
      </c>
      <c r="H8" s="25">
        <f>'годовой 2014г.'!AC8</f>
        <v>1.62</v>
      </c>
      <c r="I8" s="25">
        <f>'годовой 2014г.'!AG8</f>
        <v>1.35</v>
      </c>
      <c r="J8" s="25">
        <f>'годовой 2014г.'!AK8</f>
        <v>1.35</v>
      </c>
      <c r="K8" s="67">
        <f>'годовой 2014г.'!AP8</f>
        <v>0.6004721558559476</v>
      </c>
      <c r="L8" s="67">
        <v>0.81</v>
      </c>
      <c r="M8" s="25">
        <f>'годовой 2014г.'!AZ8</f>
        <v>-0.5593626316708195</v>
      </c>
      <c r="N8" s="25">
        <v>0.58</v>
      </c>
      <c r="O8" s="25">
        <f>'годовой 2014г.'!BI8</f>
        <v>3.18</v>
      </c>
      <c r="P8" s="25">
        <f>'годовой 2014г.'!BM8</f>
        <v>2.73</v>
      </c>
      <c r="Q8" s="25">
        <f>'годовой 2014г.'!BP8</f>
        <v>0</v>
      </c>
      <c r="R8" s="25">
        <f>'годовой 2014г.'!BV8</f>
        <v>2.27</v>
      </c>
      <c r="S8" s="50"/>
      <c r="T8" s="25">
        <v>0</v>
      </c>
      <c r="U8" s="25">
        <v>0</v>
      </c>
      <c r="V8" s="17">
        <v>0</v>
      </c>
      <c r="W8" s="17">
        <v>0.03</v>
      </c>
      <c r="X8" s="56">
        <v>0</v>
      </c>
      <c r="Y8" s="17">
        <f t="shared" si="0"/>
        <v>49.23987941396908</v>
      </c>
      <c r="Z8" s="70" t="s">
        <v>96</v>
      </c>
      <c r="AA8" s="63">
        <v>7</v>
      </c>
      <c r="AB8" s="13"/>
      <c r="AC8" s="13"/>
      <c r="AD8" s="13"/>
      <c r="AE8" s="13"/>
      <c r="AF8" s="13"/>
      <c r="AG8" s="13"/>
      <c r="AH8" s="13"/>
    </row>
    <row r="9" spans="1:34" ht="12.75">
      <c r="A9" s="12" t="s">
        <v>86</v>
      </c>
      <c r="B9" s="19">
        <v>9</v>
      </c>
      <c r="C9" s="15"/>
      <c r="D9" s="48"/>
      <c r="E9" s="67">
        <f>'годовой 2014г.'!G9</f>
        <v>3.2728108412653283</v>
      </c>
      <c r="F9" s="67">
        <f>'годовой 2014г.'!L9</f>
        <v>-0.31067608327524815</v>
      </c>
      <c r="G9" s="68">
        <f>'годовой 2014г.'!W9</f>
        <v>-0.011944037170558983</v>
      </c>
      <c r="H9" s="25">
        <f>'годовой 2014г.'!AC9</f>
        <v>1.62</v>
      </c>
      <c r="I9" s="25">
        <f>'годовой 2014г.'!AG9</f>
        <v>1.35</v>
      </c>
      <c r="J9" s="25">
        <f>'годовой 2014г.'!AK9</f>
        <v>1.35</v>
      </c>
      <c r="K9" s="67">
        <f>'годовой 2014г.'!AP9</f>
        <v>-0.267203548513184</v>
      </c>
      <c r="L9" s="67">
        <f>'годовой 2014г.'!AU9</f>
        <v>-0.7805301141267863</v>
      </c>
      <c r="M9" s="25">
        <f>'годовой 2014г.'!AZ9</f>
        <v>-0.1783692567351472</v>
      </c>
      <c r="N9" s="25">
        <f>'годовой 2014г.'!BE9</f>
        <v>0.3058893196089989</v>
      </c>
      <c r="O9" s="25">
        <f>'годовой 2014г.'!BI9</f>
        <v>3.18</v>
      </c>
      <c r="P9" s="25">
        <f>'годовой 2014г.'!BM9</f>
        <v>2.73</v>
      </c>
      <c r="Q9" s="25">
        <f>'годовой 2014г.'!BP9</f>
        <v>0</v>
      </c>
      <c r="R9" s="25">
        <f>'годовой 2014г.'!BV9</f>
        <v>2.27</v>
      </c>
      <c r="S9" s="50"/>
      <c r="T9" s="25">
        <v>0</v>
      </c>
      <c r="U9" s="25">
        <v>0</v>
      </c>
      <c r="V9" s="17">
        <v>0</v>
      </c>
      <c r="W9" s="17">
        <v>0.05</v>
      </c>
      <c r="X9" s="56">
        <v>0</v>
      </c>
      <c r="Y9" s="17">
        <f t="shared" si="0"/>
        <v>40.558705738740024</v>
      </c>
      <c r="Z9" s="70" t="s">
        <v>97</v>
      </c>
      <c r="AA9" s="63">
        <v>12</v>
      </c>
      <c r="AB9" s="13"/>
      <c r="AC9" s="13"/>
      <c r="AD9" s="13"/>
      <c r="AE9" s="13"/>
      <c r="AF9" s="13"/>
      <c r="AG9" s="13"/>
      <c r="AH9" s="13"/>
    </row>
    <row r="10" spans="1:34" ht="12.75">
      <c r="A10" s="12" t="s">
        <v>87</v>
      </c>
      <c r="B10" s="19">
        <v>9</v>
      </c>
      <c r="C10" s="15"/>
      <c r="D10" s="48"/>
      <c r="E10" s="67">
        <f>'годовой 2014г.'!G10</f>
        <v>2.580243929704429</v>
      </c>
      <c r="F10" s="67">
        <f>'годовой 2014г.'!L10</f>
        <v>-0.2643593942876925</v>
      </c>
      <c r="G10" s="68">
        <f>'годовой 2014г.'!W10</f>
        <v>-0.011944037170558983</v>
      </c>
      <c r="H10" s="25">
        <f>'годовой 2014г.'!AC10</f>
        <v>1.62</v>
      </c>
      <c r="I10" s="25">
        <f>'годовой 2014г.'!AG10</f>
        <v>1.35</v>
      </c>
      <c r="J10" s="25">
        <f>'годовой 2014г.'!AK10</f>
        <v>1.35</v>
      </c>
      <c r="K10" s="67">
        <f>'годовой 2014г.'!AP10</f>
        <v>0.4307095180445958</v>
      </c>
      <c r="L10" s="67">
        <f>'годовой 2014г.'!AU10</f>
        <v>-0.15494509446628946</v>
      </c>
      <c r="M10" s="25">
        <f>'годовой 2014г.'!AZ10</f>
        <v>1.3456042430075414</v>
      </c>
      <c r="N10" s="25">
        <f>'годовой 2014г.'!BE10</f>
        <v>0.32807126931926006</v>
      </c>
      <c r="O10" s="25">
        <f>'годовой 2014г.'!BI10</f>
        <v>3.18</v>
      </c>
      <c r="P10" s="25">
        <f>'годовой 2014г.'!BM10</f>
        <v>2.73</v>
      </c>
      <c r="Q10" s="25">
        <f>'годовой 2014г.'!BP10</f>
        <v>0</v>
      </c>
      <c r="R10" s="25">
        <f>'годовой 2014г.'!BV10</f>
        <v>2.27</v>
      </c>
      <c r="S10" s="50"/>
      <c r="T10" s="25">
        <v>0</v>
      </c>
      <c r="U10" s="25">
        <v>0</v>
      </c>
      <c r="V10" s="17">
        <v>0</v>
      </c>
      <c r="W10" s="17">
        <v>0</v>
      </c>
      <c r="X10" s="56">
        <v>0</v>
      </c>
      <c r="Y10" s="17">
        <f t="shared" si="0"/>
        <v>49.7191273887033</v>
      </c>
      <c r="Z10" s="70" t="s">
        <v>96</v>
      </c>
      <c r="AA10" s="63">
        <v>6</v>
      </c>
      <c r="AB10" s="13"/>
      <c r="AC10" s="13"/>
      <c r="AD10" s="13"/>
      <c r="AE10" s="13"/>
      <c r="AF10" s="13"/>
      <c r="AG10" s="13"/>
      <c r="AH10" s="13"/>
    </row>
    <row r="11" spans="1:34" ht="12.75">
      <c r="A11" s="12" t="s">
        <v>88</v>
      </c>
      <c r="B11" s="19">
        <v>4</v>
      </c>
      <c r="C11" s="15"/>
      <c r="D11" s="48"/>
      <c r="E11" s="67">
        <f>'годовой 2014г.'!G11</f>
        <v>2.8066600354070306</v>
      </c>
      <c r="F11" s="67">
        <f>'годовой 2014г.'!L11</f>
        <v>-0.2180427053001368</v>
      </c>
      <c r="G11" s="68">
        <f>'годовой 2014г.'!W11</f>
        <v>-0.011944037170558983</v>
      </c>
      <c r="H11" s="25">
        <f>'годовой 2014г.'!AC11</f>
        <v>1.62</v>
      </c>
      <c r="I11" s="25">
        <f>'годовой 2014г.'!AG11</f>
        <v>1.35</v>
      </c>
      <c r="J11" s="25">
        <f>'годовой 2014г.'!AK11</f>
        <v>1.35</v>
      </c>
      <c r="K11" s="67">
        <f>'годовой 2014г.'!AP11</f>
        <v>0.5627471252312027</v>
      </c>
      <c r="L11" s="67">
        <f>'годовой 2014г.'!AU11</f>
        <v>0.07522297880502546</v>
      </c>
      <c r="M11" s="25">
        <f>'годовой 2014г.'!AZ11</f>
        <v>-0.1437334953773588</v>
      </c>
      <c r="N11" s="25">
        <f>'годовой 2014г.'!BE11</f>
        <v>0.3132833028457526</v>
      </c>
      <c r="O11" s="25">
        <f>'годовой 2014г.'!BI11</f>
        <v>3.18</v>
      </c>
      <c r="P11" s="25">
        <f>'годовой 2014г.'!BM11</f>
        <v>2.73</v>
      </c>
      <c r="Q11" s="25">
        <f>'годовой 2014г.'!BP11</f>
        <v>0</v>
      </c>
      <c r="R11" s="25">
        <f>'годовой 2014г.'!BV11</f>
        <v>2.27</v>
      </c>
      <c r="S11" s="50"/>
      <c r="T11" s="25">
        <v>0</v>
      </c>
      <c r="U11" s="25">
        <v>0</v>
      </c>
      <c r="V11" s="17">
        <v>0</v>
      </c>
      <c r="W11" s="17">
        <v>0</v>
      </c>
      <c r="X11" s="56">
        <v>0</v>
      </c>
      <c r="Y11" s="17">
        <f>((E11+F11+G11)*4.12+(H11+I11+J11+K11+L11+M11+N11)*4.12+(O11+P11+Q11+R11)*1.76)-((E11+F11+G11)*4.12+(H11+I11+J11+K11+L11+M11+N11)*4.12+(O11+P11+Q11+R11)*1.76)*5%</f>
        <v>43.831172202181904</v>
      </c>
      <c r="Z11" s="70" t="s">
        <v>97</v>
      </c>
      <c r="AA11" s="63">
        <v>11</v>
      </c>
      <c r="AB11" s="13"/>
      <c r="AC11" s="13"/>
      <c r="AD11" s="13"/>
      <c r="AE11" s="13"/>
      <c r="AF11" s="13"/>
      <c r="AG11" s="13"/>
      <c r="AH11" s="13"/>
    </row>
    <row r="12" spans="1:34" ht="12.75">
      <c r="A12" s="12" t="s">
        <v>89</v>
      </c>
      <c r="B12" s="19">
        <v>2</v>
      </c>
      <c r="C12" s="15"/>
      <c r="D12" s="48"/>
      <c r="E12" s="67">
        <f>'годовой 2014г.'!G12</f>
        <v>4.316988646387915</v>
      </c>
      <c r="F12" s="67">
        <f>'годовой 2014г.'!L12</f>
        <v>-0.31067608327524815</v>
      </c>
      <c r="G12" s="68">
        <f>'годовой 2014г.'!W12</f>
        <v>-0.011944037170558983</v>
      </c>
      <c r="H12" s="25">
        <f>'годовой 2014г.'!AC12</f>
        <v>1.62</v>
      </c>
      <c r="I12" s="25">
        <f>'годовой 2014г.'!AG12</f>
        <v>1.35</v>
      </c>
      <c r="J12" s="25">
        <f>'годовой 2014г.'!AK12</f>
        <v>1.35</v>
      </c>
      <c r="K12" s="67">
        <f>'годовой 2014г.'!AP12</f>
        <v>0.8268223396044166</v>
      </c>
      <c r="L12" s="67">
        <f>'годовой 2014г.'!AU12</f>
        <v>0.37621199769828334</v>
      </c>
      <c r="M12" s="25">
        <f>'годовой 2014г.'!AZ12</f>
        <v>0.7221605385673509</v>
      </c>
      <c r="N12" s="25">
        <f>'годовой 2014г.'!BE12</f>
        <v>0.3058893196089989</v>
      </c>
      <c r="O12" s="25">
        <f>'годовой 2014г.'!BI12</f>
        <v>3.18</v>
      </c>
      <c r="P12" s="25">
        <f>'годовой 2014г.'!BM12</f>
        <v>2.73</v>
      </c>
      <c r="Q12" s="25">
        <f>'годовой 2014г.'!BP12</f>
        <v>0</v>
      </c>
      <c r="R12" s="25">
        <f>'годовой 2014г.'!BV12</f>
        <v>2.27</v>
      </c>
      <c r="S12" s="50"/>
      <c r="T12" s="25">
        <v>0</v>
      </c>
      <c r="U12" s="25">
        <v>0</v>
      </c>
      <c r="V12" s="17">
        <v>0</v>
      </c>
      <c r="W12" s="17">
        <v>0</v>
      </c>
      <c r="X12" s="56">
        <v>0</v>
      </c>
      <c r="Y12" s="17">
        <f t="shared" si="0"/>
        <v>57.844065212255174</v>
      </c>
      <c r="Z12" s="70" t="s">
        <v>96</v>
      </c>
      <c r="AA12" s="63">
        <v>3</v>
      </c>
      <c r="AB12" s="13"/>
      <c r="AC12" s="13"/>
      <c r="AD12" s="13"/>
      <c r="AE12" s="13"/>
      <c r="AF12" s="13"/>
      <c r="AG12" s="13"/>
      <c r="AH12" s="13"/>
    </row>
    <row r="13" spans="1:34" ht="12.75">
      <c r="A13" s="12" t="s">
        <v>90</v>
      </c>
      <c r="B13" s="19">
        <v>13</v>
      </c>
      <c r="C13" s="15"/>
      <c r="D13" s="48"/>
      <c r="E13" s="67">
        <f>'годовой 2014г.'!G13</f>
        <v>1.1285171343171592</v>
      </c>
      <c r="F13" s="67">
        <f>'годовой 2014г.'!L13</f>
        <v>-0.31067608327524815</v>
      </c>
      <c r="G13" s="68">
        <f>'годовой 2014г.'!W13</f>
        <v>-0.011944037170558983</v>
      </c>
      <c r="H13" s="25">
        <f>'годовой 2014г.'!AC13</f>
        <v>1.62</v>
      </c>
      <c r="I13" s="25">
        <f>'годовой 2014г.'!AG13</f>
        <v>1.35</v>
      </c>
      <c r="J13" s="25">
        <f>'годовой 2014г.'!AK13</f>
        <v>1.35</v>
      </c>
      <c r="K13" s="67">
        <f>'годовой 2014г.'!AP13</f>
        <v>-0.04085336476471481</v>
      </c>
      <c r="L13" s="67">
        <f>'годовой 2014г.'!AU13</f>
        <v>0.5886748345641124</v>
      </c>
      <c r="M13" s="25">
        <f>'годовой 2014г.'!AZ13</f>
        <v>0.3065314022738898</v>
      </c>
      <c r="N13" s="25">
        <f>'годовой 2014г.'!BE13</f>
        <v>0.3132833028457526</v>
      </c>
      <c r="O13" s="25">
        <f>'годовой 2014г.'!BI13</f>
        <v>3.18</v>
      </c>
      <c r="P13" s="25">
        <f>'годовой 2014г.'!BM13</f>
        <v>2.73</v>
      </c>
      <c r="Q13" s="25">
        <f>'годовой 2014г.'!BP13</f>
        <v>0</v>
      </c>
      <c r="R13" s="25">
        <f>'годовой 2014г.'!BV13</f>
        <v>2.27</v>
      </c>
      <c r="S13" s="50"/>
      <c r="T13" s="25">
        <v>0</v>
      </c>
      <c r="U13" s="25">
        <v>0</v>
      </c>
      <c r="V13" s="17">
        <v>0</v>
      </c>
      <c r="W13" s="17">
        <v>0.02</v>
      </c>
      <c r="X13" s="56">
        <v>0</v>
      </c>
      <c r="Y13" s="17">
        <f t="shared" si="0"/>
        <v>40.32615673781641</v>
      </c>
      <c r="Z13" s="70" t="s">
        <v>97</v>
      </c>
      <c r="AA13" s="63">
        <v>14</v>
      </c>
      <c r="AB13" s="13"/>
      <c r="AC13" s="13"/>
      <c r="AD13" s="13"/>
      <c r="AE13" s="13"/>
      <c r="AF13" s="13"/>
      <c r="AG13" s="13"/>
      <c r="AH13" s="13"/>
    </row>
    <row r="14" spans="1:34" ht="12.75">
      <c r="A14" s="12" t="s">
        <v>91</v>
      </c>
      <c r="B14" s="19">
        <v>13</v>
      </c>
      <c r="C14" s="15"/>
      <c r="D14" s="48"/>
      <c r="E14" s="67">
        <f>'годовой 2014г.'!G14</f>
        <v>2.833297224313219</v>
      </c>
      <c r="F14" s="67">
        <f>'годовой 2014г.'!L14</f>
        <v>-0.24892049795850726</v>
      </c>
      <c r="G14" s="68">
        <f>'годовой 2014г.'!W14</f>
        <v>-0.011944037170558983</v>
      </c>
      <c r="H14" s="25">
        <f>'годовой 2014г.'!AC14</f>
        <v>1.62</v>
      </c>
      <c r="I14" s="25">
        <f>'годовой 2014г.'!AG14</f>
        <v>1.35</v>
      </c>
      <c r="J14" s="25">
        <f>'годовой 2014г.'!AK14</f>
        <v>1.35</v>
      </c>
      <c r="K14" s="67">
        <f>'годовой 2014г.'!AP14</f>
        <v>-0.3049285791379287</v>
      </c>
      <c r="L14" s="67">
        <f>'годовой 2014г.'!AU14</f>
        <v>0.6181835619065887</v>
      </c>
      <c r="M14" s="25">
        <f>'годовой 2014г.'!AZ14</f>
        <v>0.13335259548494854</v>
      </c>
      <c r="N14" s="25">
        <f>'годовой 2014г.'!BE14</f>
        <v>0.3576472022662749</v>
      </c>
      <c r="O14" s="25">
        <f>'годовой 2014г.'!BI14</f>
        <v>3.18</v>
      </c>
      <c r="P14" s="25">
        <f>'годовой 2014г.'!BM14</f>
        <v>2.73</v>
      </c>
      <c r="Q14" s="25">
        <f>'годовой 2014г.'!BP14</f>
        <v>0</v>
      </c>
      <c r="R14" s="25">
        <f>'годовой 2014г.'!BV14</f>
        <v>2.27</v>
      </c>
      <c r="S14" s="50"/>
      <c r="T14" s="25">
        <v>0</v>
      </c>
      <c r="U14" s="25">
        <v>0</v>
      </c>
      <c r="V14" s="17">
        <v>0</v>
      </c>
      <c r="W14" s="17">
        <v>0.04</v>
      </c>
      <c r="X14" s="56">
        <v>0</v>
      </c>
      <c r="Y14" s="17">
        <f t="shared" si="0"/>
        <v>46.10715237518063</v>
      </c>
      <c r="Z14" s="70" t="s">
        <v>96</v>
      </c>
      <c r="AA14" s="63">
        <v>10</v>
      </c>
      <c r="AB14" s="13"/>
      <c r="AC14" s="13"/>
      <c r="AD14" s="13"/>
      <c r="AE14" s="13"/>
      <c r="AF14" s="13"/>
      <c r="AG14" s="13"/>
      <c r="AH14" s="13"/>
    </row>
    <row r="15" spans="1:34" ht="12.75">
      <c r="A15" s="12" t="s">
        <v>92</v>
      </c>
      <c r="B15" s="19">
        <v>10</v>
      </c>
      <c r="C15" s="15"/>
      <c r="D15" s="48"/>
      <c r="E15" s="67">
        <f>'годовой 2014г.'!G15</f>
        <v>3.0863505189220097</v>
      </c>
      <c r="F15" s="67">
        <f>'годовой 2014г.'!L15</f>
        <v>-0.23348160162932208</v>
      </c>
      <c r="G15" s="68">
        <f>'годовой 2014г.'!W15</f>
        <v>1.2125502927291287</v>
      </c>
      <c r="H15" s="25">
        <f>'годовой 2014г.'!AC15</f>
        <v>1.62</v>
      </c>
      <c r="I15" s="25">
        <f>'годовой 2014г.'!AG15</f>
        <v>1.35</v>
      </c>
      <c r="J15" s="25">
        <f>'годовой 2014г.'!AK15</f>
        <v>1.35</v>
      </c>
      <c r="K15" s="67">
        <f>'годовой 2014г.'!AP15</f>
        <v>-0.8519415231967291</v>
      </c>
      <c r="L15" s="67">
        <f>'годовой 2014г.'!AU15</f>
        <v>0.5237556344106646</v>
      </c>
      <c r="M15" s="25">
        <f>'годовой 2014г.'!AZ15</f>
        <v>-0.005190449946205122</v>
      </c>
      <c r="N15" s="25">
        <f>'годовой 2014г.'!BE15</f>
        <v>0.25413143695172274</v>
      </c>
      <c r="O15" s="25">
        <f>'годовой 2014г.'!BI15</f>
        <v>3.18</v>
      </c>
      <c r="P15" s="25">
        <f>'годовой 2014г.'!BM15</f>
        <v>2.73</v>
      </c>
      <c r="Q15" s="25">
        <f>'годовой 2014г.'!BP15</f>
        <v>0</v>
      </c>
      <c r="R15" s="25">
        <f>'годовой 2014г.'!BV15</f>
        <v>2.27</v>
      </c>
      <c r="S15" s="50"/>
      <c r="T15" s="25">
        <v>0</v>
      </c>
      <c r="U15" s="25">
        <v>0</v>
      </c>
      <c r="V15" s="17">
        <v>0</v>
      </c>
      <c r="W15" s="17">
        <v>0.05</v>
      </c>
      <c r="X15" s="56">
        <v>0</v>
      </c>
      <c r="Y15" s="17">
        <f t="shared" si="0"/>
        <v>48.618238149954024</v>
      </c>
      <c r="Z15" s="70" t="s">
        <v>96</v>
      </c>
      <c r="AA15" s="63">
        <v>9</v>
      </c>
      <c r="AB15" s="13"/>
      <c r="AC15" s="13"/>
      <c r="AD15" s="13"/>
      <c r="AE15" s="13"/>
      <c r="AF15" s="13"/>
      <c r="AG15" s="13"/>
      <c r="AH15" s="13"/>
    </row>
    <row r="16" spans="1:34" ht="12.75">
      <c r="A16" s="12" t="s">
        <v>93</v>
      </c>
      <c r="B16" s="19">
        <v>9</v>
      </c>
      <c r="C16" s="15"/>
      <c r="D16" s="48"/>
      <c r="E16" s="67">
        <f>'годовой 2014г.'!G16</f>
        <v>2.85327511599286</v>
      </c>
      <c r="F16" s="67">
        <f>'годовой 2014г.'!L16</f>
        <v>-0.295237186946063</v>
      </c>
      <c r="G16" s="68">
        <f>'годовой 2014г.'!W16</f>
        <v>-0.011944037170558983</v>
      </c>
      <c r="H16" s="25">
        <f>'годовой 2014г.'!AC16</f>
        <v>1.62</v>
      </c>
      <c r="I16" s="25">
        <f>'годовой 2014г.'!AG16</f>
        <v>1.35</v>
      </c>
      <c r="J16" s="25">
        <f>'годовой 2014г.'!AK16</f>
        <v>1.35</v>
      </c>
      <c r="K16" s="67">
        <f>'годовой 2014г.'!AP16</f>
        <v>0.44957203335696827</v>
      </c>
      <c r="L16" s="67">
        <f>'годовой 2014г.'!AU16</f>
        <v>0.05161599693104442</v>
      </c>
      <c r="M16" s="25">
        <f>'годовой 2014г.'!AZ16</f>
        <v>1.449511527080907</v>
      </c>
      <c r="N16" s="25">
        <f>'годовой 2014г.'!BE16</f>
        <v>0.3724351687397824</v>
      </c>
      <c r="O16" s="25">
        <f>'годовой 2014г.'!BI16</f>
        <v>3.18</v>
      </c>
      <c r="P16" s="25">
        <f>'годовой 2014г.'!BM16</f>
        <v>2.73</v>
      </c>
      <c r="Q16" s="25">
        <f>'годовой 2014г.'!BP16</f>
        <v>0</v>
      </c>
      <c r="R16" s="25">
        <f>'годовой 2014г.'!BV16</f>
        <v>2.27</v>
      </c>
      <c r="S16" s="50"/>
      <c r="T16" s="25">
        <v>0</v>
      </c>
      <c r="U16" s="25">
        <v>0</v>
      </c>
      <c r="V16" s="17">
        <v>0</v>
      </c>
      <c r="W16" s="17">
        <v>0</v>
      </c>
      <c r="X16" s="56">
        <v>0</v>
      </c>
      <c r="Y16" s="17">
        <f>(E16+F16+G16)*4.12+(H16+I16+J16+K16+L16+M16+N16)*4.12+(O16+P16+Q16+R16)*1.76</f>
        <v>52.256421906097955</v>
      </c>
      <c r="Z16" s="70" t="s">
        <v>96</v>
      </c>
      <c r="AA16" s="63">
        <v>5</v>
      </c>
      <c r="AB16" s="13"/>
      <c r="AC16" s="13"/>
      <c r="AD16" s="13"/>
      <c r="AE16" s="13"/>
      <c r="AF16" s="13"/>
      <c r="AG16" s="13"/>
      <c r="AH16" s="13"/>
    </row>
    <row r="17" spans="1:34" ht="12.75">
      <c r="A17" s="12" t="s">
        <v>95</v>
      </c>
      <c r="B17" s="19">
        <v>9</v>
      </c>
      <c r="C17" s="15"/>
      <c r="D17" s="48"/>
      <c r="E17" s="67">
        <f>'годовой 2014г.'!G17</f>
        <v>1.9369558176199784</v>
      </c>
      <c r="F17" s="67">
        <f>'годовой 2014г.'!L17</f>
        <v>-0.295237186946063</v>
      </c>
      <c r="G17" s="68">
        <f>'годовой 2014г.'!W17</f>
        <v>-0.011944037170558983</v>
      </c>
      <c r="H17" s="25">
        <f>'годовой 2014г.'!AC17</f>
        <v>1.62</v>
      </c>
      <c r="I17" s="25">
        <f>'годовой 2014г.'!AG17</f>
        <v>1.35</v>
      </c>
      <c r="J17" s="25">
        <f>'годовой 2014г.'!AK17</f>
        <v>1.35</v>
      </c>
      <c r="K17" s="67">
        <f>'годовой 2014г.'!AP17</f>
        <v>0.3552594567951062</v>
      </c>
      <c r="L17" s="67">
        <f>'годовой 2014г.'!AU17</f>
        <v>-0.703807423036348</v>
      </c>
      <c r="M17" s="25">
        <f>'годовой 2014г.'!AZ17</f>
        <v>0.4104386863472551</v>
      </c>
      <c r="N17" s="25">
        <f>'годовой 2014г.'!BE17</f>
        <v>0.33546525255601367</v>
      </c>
      <c r="O17" s="25">
        <f>'годовой 2014г.'!BI17</f>
        <v>3.18</v>
      </c>
      <c r="P17" s="25">
        <f>'годовой 2014г.'!BM17</f>
        <v>2.73</v>
      </c>
      <c r="Q17" s="25">
        <f>'годовой 2014г.'!BP17</f>
        <v>0</v>
      </c>
      <c r="R17" s="25">
        <f>'годовой 2014г.'!BV17</f>
        <v>2.27</v>
      </c>
      <c r="S17" s="50"/>
      <c r="T17" s="25">
        <v>0</v>
      </c>
      <c r="U17" s="25">
        <v>0</v>
      </c>
      <c r="V17" s="17">
        <v>0</v>
      </c>
      <c r="W17" s="17">
        <v>0</v>
      </c>
      <c r="X17" s="56">
        <v>0</v>
      </c>
      <c r="Y17" s="17">
        <f>(E17+F17+G17)*4.12+(H17+I17+J17+K17+L17+M17+N17)*4.12+(O17+P17+Q17+R17)*1.76</f>
        <v>40.54697793260138</v>
      </c>
      <c r="Z17" s="70" t="s">
        <v>97</v>
      </c>
      <c r="AA17" s="63">
        <v>13</v>
      </c>
      <c r="AB17" s="13"/>
      <c r="AC17" s="13"/>
      <c r="AD17" s="13"/>
      <c r="AE17" s="13"/>
      <c r="AF17" s="13"/>
      <c r="AG17" s="13"/>
      <c r="AH17" s="13"/>
    </row>
    <row r="18" spans="1:34" ht="12.75" hidden="1">
      <c r="A18" s="12"/>
      <c r="B18" s="19">
        <v>11</v>
      </c>
      <c r="C18" s="15"/>
      <c r="D18" s="48"/>
      <c r="E18" s="25"/>
      <c r="F18" s="25"/>
      <c r="G18" s="51"/>
      <c r="H18" s="25"/>
      <c r="I18" s="25"/>
      <c r="J18" s="25"/>
      <c r="K18" s="25"/>
      <c r="L18" s="69">
        <f>'годовой 2014г.'!AU18</f>
        <v>1.0965458435444806</v>
      </c>
      <c r="M18" s="25"/>
      <c r="N18" s="25"/>
      <c r="O18" s="25"/>
      <c r="P18" s="25"/>
      <c r="Q18" s="25"/>
      <c r="R18" s="25"/>
      <c r="S18" s="50"/>
      <c r="T18" s="25"/>
      <c r="U18" s="25"/>
      <c r="V18" s="17"/>
      <c r="W18" s="17"/>
      <c r="X18" s="56"/>
      <c r="Y18" s="17"/>
      <c r="Z18" s="61"/>
      <c r="AA18" s="63"/>
      <c r="AB18" s="13"/>
      <c r="AC18" s="13"/>
      <c r="AD18" s="13"/>
      <c r="AE18" s="13"/>
      <c r="AF18" s="13"/>
      <c r="AG18" s="13"/>
      <c r="AH18" s="13"/>
    </row>
    <row r="19" spans="1:34" ht="12.75" hidden="1">
      <c r="A19" s="12"/>
      <c r="B19" s="19">
        <v>5</v>
      </c>
      <c r="C19" s="15"/>
      <c r="D19" s="48"/>
      <c r="E19" s="25"/>
      <c r="F19" s="25"/>
      <c r="G19" s="51"/>
      <c r="H19" s="25"/>
      <c r="I19" s="25"/>
      <c r="J19" s="25"/>
      <c r="K19" s="25"/>
      <c r="L19" s="69">
        <f>'годовой 2014г.'!AU19</f>
        <v>0.3988308556740625</v>
      </c>
      <c r="M19" s="25"/>
      <c r="N19" s="25"/>
      <c r="O19" s="25"/>
      <c r="P19" s="25"/>
      <c r="Q19" s="25"/>
      <c r="R19" s="25"/>
      <c r="S19" s="50"/>
      <c r="T19" s="25"/>
      <c r="U19" s="25"/>
      <c r="V19" s="17"/>
      <c r="W19" s="17"/>
      <c r="X19" s="56"/>
      <c r="Y19" s="17"/>
      <c r="Z19" s="61"/>
      <c r="AA19" s="63"/>
      <c r="AB19" s="13"/>
      <c r="AC19" s="13"/>
      <c r="AD19" s="13"/>
      <c r="AE19" s="13"/>
      <c r="AF19" s="13"/>
      <c r="AG19" s="13"/>
      <c r="AH19" s="13"/>
    </row>
    <row r="20" spans="1:34" ht="12.75" hidden="1">
      <c r="A20" s="12"/>
      <c r="B20" s="19">
        <v>9</v>
      </c>
      <c r="C20" s="15"/>
      <c r="D20" s="48"/>
      <c r="E20" s="25"/>
      <c r="F20" s="25"/>
      <c r="G20" s="51"/>
      <c r="H20" s="25"/>
      <c r="I20" s="25"/>
      <c r="J20" s="25"/>
      <c r="K20" s="25"/>
      <c r="L20" s="69">
        <f>'годовой 2014г.'!AU20</f>
        <v>0.928923290704317</v>
      </c>
      <c r="M20" s="25"/>
      <c r="N20" s="25"/>
      <c r="O20" s="25"/>
      <c r="P20" s="25"/>
      <c r="Q20" s="25"/>
      <c r="R20" s="25"/>
      <c r="S20" s="50"/>
      <c r="T20" s="25"/>
      <c r="U20" s="25"/>
      <c r="V20" s="17"/>
      <c r="W20" s="17"/>
      <c r="X20" s="56"/>
      <c r="Y20" s="17"/>
      <c r="Z20" s="61"/>
      <c r="AA20" s="63"/>
      <c r="AB20" s="13"/>
      <c r="AC20" s="13"/>
      <c r="AD20" s="13"/>
      <c r="AE20" s="13"/>
      <c r="AF20" s="13"/>
      <c r="AG20" s="13"/>
      <c r="AH20" s="13"/>
    </row>
    <row r="21" spans="1:34" ht="12.75" hidden="1">
      <c r="A21" s="12"/>
      <c r="B21" s="19">
        <v>6</v>
      </c>
      <c r="C21" s="15"/>
      <c r="D21" s="48"/>
      <c r="E21" s="25"/>
      <c r="F21" s="25"/>
      <c r="G21" s="51"/>
      <c r="H21" s="25"/>
      <c r="I21" s="25"/>
      <c r="J21" s="25"/>
      <c r="K21" s="25"/>
      <c r="L21" s="69">
        <f>'годовой 2014г.'!AU21</f>
        <v>0.7417387350987366</v>
      </c>
      <c r="M21" s="25"/>
      <c r="N21" s="25"/>
      <c r="O21" s="25"/>
      <c r="P21" s="25"/>
      <c r="Q21" s="25"/>
      <c r="R21" s="25"/>
      <c r="S21" s="50"/>
      <c r="T21" s="25"/>
      <c r="U21" s="25"/>
      <c r="V21" s="17"/>
      <c r="W21" s="17"/>
      <c r="X21" s="56"/>
      <c r="Y21" s="17"/>
      <c r="Z21" s="61"/>
      <c r="AA21" s="63"/>
      <c r="AB21" s="13"/>
      <c r="AC21" s="13"/>
      <c r="AD21" s="13"/>
      <c r="AE21" s="13"/>
      <c r="AF21" s="13"/>
      <c r="AG21" s="13"/>
      <c r="AH21" s="13"/>
    </row>
    <row r="22" spans="1:34" ht="12.75" hidden="1">
      <c r="A22" s="12"/>
      <c r="B22" s="19">
        <v>3</v>
      </c>
      <c r="C22" s="15"/>
      <c r="D22" s="48"/>
      <c r="E22" s="25"/>
      <c r="F22" s="25"/>
      <c r="G22" s="51"/>
      <c r="H22" s="25"/>
      <c r="I22" s="25"/>
      <c r="J22" s="25"/>
      <c r="K22" s="25"/>
      <c r="L22" s="69">
        <f>'годовой 2014г.'!AU22</f>
        <v>0</v>
      </c>
      <c r="M22" s="25"/>
      <c r="N22" s="25"/>
      <c r="O22" s="25"/>
      <c r="P22" s="25"/>
      <c r="Q22" s="25"/>
      <c r="R22" s="25"/>
      <c r="S22" s="50"/>
      <c r="T22" s="25"/>
      <c r="U22" s="25"/>
      <c r="V22" s="17"/>
      <c r="W22" s="17"/>
      <c r="X22" s="56"/>
      <c r="Y22" s="17"/>
      <c r="Z22" s="61"/>
      <c r="AA22" s="63"/>
      <c r="AB22" s="13"/>
      <c r="AC22" s="13"/>
      <c r="AD22" s="13"/>
      <c r="AE22" s="13"/>
      <c r="AF22" s="13"/>
      <c r="AG22" s="13"/>
      <c r="AH22" s="13"/>
    </row>
    <row r="23" spans="1:34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54"/>
      <c r="Y23" s="13"/>
      <c r="Z23" s="13"/>
      <c r="AA23" s="62"/>
      <c r="AB23" s="13"/>
      <c r="AC23" s="13"/>
      <c r="AD23" s="13"/>
      <c r="AE23" s="13"/>
      <c r="AF23" s="13"/>
      <c r="AG23" s="13"/>
      <c r="AH23" s="13"/>
    </row>
    <row r="24" spans="1:34" ht="18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57"/>
      <c r="T24" s="13"/>
      <c r="U24" s="13"/>
      <c r="V24" s="13"/>
      <c r="X24" s="54"/>
      <c r="Z24" s="13"/>
      <c r="AA24" s="62"/>
      <c r="AB24" s="13"/>
      <c r="AC24" s="13"/>
      <c r="AD24" s="13"/>
      <c r="AE24" s="13"/>
      <c r="AF24" s="13"/>
      <c r="AG24" s="13"/>
      <c r="AH24" s="13"/>
    </row>
    <row r="25" spans="1:34" ht="18">
      <c r="A25" s="13"/>
      <c r="B25" s="13"/>
      <c r="C25" s="18"/>
      <c r="D25" s="1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57"/>
      <c r="T25" s="13"/>
      <c r="U25" s="13"/>
      <c r="V25" s="13"/>
      <c r="X25" s="54"/>
      <c r="Z25" s="24"/>
      <c r="AA25" s="62"/>
      <c r="AB25" s="13"/>
      <c r="AC25" s="13"/>
      <c r="AD25" s="13"/>
      <c r="AE25" s="13"/>
      <c r="AF25" s="13"/>
      <c r="AG25" s="13"/>
      <c r="AH25" s="13"/>
    </row>
    <row r="26" spans="1:34" ht="18">
      <c r="A26" s="13"/>
      <c r="B26" s="13"/>
      <c r="C26" s="18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57"/>
      <c r="T26" s="13"/>
      <c r="U26" s="13"/>
      <c r="V26" s="13"/>
      <c r="X26" s="54"/>
      <c r="Z26" s="24"/>
      <c r="AA26" s="62"/>
      <c r="AB26" s="13"/>
      <c r="AC26" s="13"/>
      <c r="AD26" s="13"/>
      <c r="AE26" s="13"/>
      <c r="AF26" s="13"/>
      <c r="AG26" s="13"/>
      <c r="AH26" s="13"/>
    </row>
    <row r="27" spans="1:34" ht="12.75">
      <c r="A27" s="13"/>
      <c r="B27" s="13"/>
      <c r="C27" s="18"/>
      <c r="D27" s="1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54"/>
      <c r="Y27" s="72"/>
      <c r="Z27" s="13"/>
      <c r="AA27" s="62"/>
      <c r="AB27" s="13"/>
      <c r="AC27" s="13"/>
      <c r="AD27" s="13"/>
      <c r="AE27" s="13"/>
      <c r="AF27" s="13"/>
      <c r="AG27" s="13"/>
      <c r="AH27" s="13"/>
    </row>
    <row r="28" spans="1:34" ht="12.75">
      <c r="A28" s="13"/>
      <c r="B28" s="13"/>
      <c r="C28" s="18"/>
      <c r="D28" s="1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60"/>
      <c r="T28" s="13"/>
      <c r="U28" s="13"/>
      <c r="V28" s="13"/>
      <c r="W28" s="13"/>
      <c r="X28" s="54"/>
      <c r="Y28" s="72"/>
      <c r="Z28" s="13"/>
      <c r="AA28" s="62"/>
      <c r="AB28" s="13"/>
      <c r="AC28" s="13"/>
      <c r="AD28" s="13"/>
      <c r="AE28" s="13"/>
      <c r="AF28" s="13"/>
      <c r="AG28" s="13"/>
      <c r="AH28" s="13"/>
    </row>
    <row r="29" spans="1:34" ht="12.75">
      <c r="A29" s="13"/>
      <c r="B29" s="13"/>
      <c r="C29" s="18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60"/>
      <c r="T29" s="13"/>
      <c r="U29" s="13"/>
      <c r="V29" s="13"/>
      <c r="W29" s="13"/>
      <c r="X29" s="54"/>
      <c r="Y29" s="72"/>
      <c r="Z29" s="13"/>
      <c r="AA29" s="62"/>
      <c r="AB29" s="13"/>
      <c r="AC29" s="13"/>
      <c r="AD29" s="13"/>
      <c r="AE29" s="13"/>
      <c r="AF29" s="13"/>
      <c r="AG29" s="13"/>
      <c r="AH29" s="13"/>
    </row>
    <row r="30" spans="1:34" ht="12.75">
      <c r="A30" s="13"/>
      <c r="B30" s="13"/>
      <c r="C30" s="18"/>
      <c r="D30" s="1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54"/>
      <c r="Y30" s="13"/>
      <c r="Z30" s="13"/>
      <c r="AA30" s="62"/>
      <c r="AB30" s="13"/>
      <c r="AC30" s="13"/>
      <c r="AD30" s="13"/>
      <c r="AE30" s="13"/>
      <c r="AF30" s="13"/>
      <c r="AG30" s="13"/>
      <c r="AH30" s="13"/>
    </row>
    <row r="31" spans="1:34" ht="12.75">
      <c r="A31" s="13"/>
      <c r="B31" s="13"/>
      <c r="C31" s="18"/>
      <c r="D31" s="1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54"/>
      <c r="Y31" s="13"/>
      <c r="Z31" s="13"/>
      <c r="AA31" s="62"/>
      <c r="AB31" s="13"/>
      <c r="AC31" s="13"/>
      <c r="AD31" s="13"/>
      <c r="AE31" s="13"/>
      <c r="AF31" s="13"/>
      <c r="AG31" s="13"/>
      <c r="AH31" s="13"/>
    </row>
    <row r="32" spans="1:34" ht="12.75">
      <c r="A32" s="13"/>
      <c r="B32" s="13"/>
      <c r="C32" s="18"/>
      <c r="D32" s="1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54"/>
      <c r="Y32" s="13"/>
      <c r="Z32" s="13"/>
      <c r="AA32" s="62"/>
      <c r="AB32" s="13"/>
      <c r="AC32" s="13"/>
      <c r="AD32" s="13"/>
      <c r="AE32" s="13"/>
      <c r="AF32" s="13"/>
      <c r="AG32" s="13"/>
      <c r="AH32" s="13"/>
    </row>
    <row r="33" spans="1:34" ht="12.75">
      <c r="A33" s="13"/>
      <c r="B33" s="13"/>
      <c r="C33" s="18"/>
      <c r="D33" s="1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54"/>
      <c r="Y33" s="13"/>
      <c r="Z33" s="13"/>
      <c r="AA33" s="62"/>
      <c r="AB33" s="13"/>
      <c r="AC33" s="13"/>
      <c r="AD33" s="13"/>
      <c r="AE33" s="13"/>
      <c r="AF33" s="13"/>
      <c r="AG33" s="13"/>
      <c r="AH33" s="13"/>
    </row>
    <row r="34" spans="1:34" ht="12.75">
      <c r="A34" s="13"/>
      <c r="B34" s="13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54"/>
      <c r="Y34" s="13"/>
      <c r="Z34" s="13"/>
      <c r="AA34" s="62"/>
      <c r="AB34" s="13"/>
      <c r="AC34" s="13"/>
      <c r="AD34" s="13"/>
      <c r="AE34" s="13"/>
      <c r="AF34" s="13"/>
      <c r="AG34" s="13"/>
      <c r="AH34" s="13"/>
    </row>
    <row r="35" spans="1:34" ht="12.75">
      <c r="A35" s="13"/>
      <c r="B35" s="13"/>
      <c r="C35" s="18"/>
      <c r="D35" s="1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54"/>
      <c r="Y35" s="13"/>
      <c r="Z35" s="13"/>
      <c r="AA35" s="62"/>
      <c r="AB35" s="13"/>
      <c r="AC35" s="13"/>
      <c r="AD35" s="13"/>
      <c r="AE35" s="13"/>
      <c r="AF35" s="13"/>
      <c r="AG35" s="13"/>
      <c r="AH35" s="13"/>
    </row>
    <row r="36" spans="1:34" ht="12.75">
      <c r="A36" s="13"/>
      <c r="B36" s="13"/>
      <c r="C36" s="18"/>
      <c r="D36" s="1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54"/>
      <c r="Y36" s="13"/>
      <c r="Z36" s="13"/>
      <c r="AA36" s="62"/>
      <c r="AB36" s="13"/>
      <c r="AC36" s="13"/>
      <c r="AD36" s="13"/>
      <c r="AE36" s="13"/>
      <c r="AF36" s="13"/>
      <c r="AG36" s="13"/>
      <c r="AH36" s="13"/>
    </row>
    <row r="37" spans="1:34" ht="12.75">
      <c r="A37" s="13"/>
      <c r="B37" s="13"/>
      <c r="C37" s="18"/>
      <c r="D37" s="1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54"/>
      <c r="Y37" s="13"/>
      <c r="Z37" s="13"/>
      <c r="AA37" s="62"/>
      <c r="AB37" s="13"/>
      <c r="AC37" s="13"/>
      <c r="AD37" s="13"/>
      <c r="AE37" s="13"/>
      <c r="AF37" s="13"/>
      <c r="AG37" s="13"/>
      <c r="AH37" s="13"/>
    </row>
    <row r="38" spans="1:34" ht="12.75">
      <c r="A38" s="13"/>
      <c r="B38" s="13"/>
      <c r="C38" s="18"/>
      <c r="D38" s="1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54"/>
      <c r="Y38" s="13"/>
      <c r="Z38" s="13"/>
      <c r="AA38" s="62"/>
      <c r="AB38" s="13"/>
      <c r="AC38" s="13"/>
      <c r="AD38" s="13"/>
      <c r="AE38" s="13"/>
      <c r="AF38" s="13"/>
      <c r="AG38" s="13"/>
      <c r="AH38" s="13"/>
    </row>
    <row r="39" spans="1:34" ht="12.75">
      <c r="A39" s="13"/>
      <c r="B39" s="13"/>
      <c r="C39" s="18"/>
      <c r="D39" s="1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54"/>
      <c r="Y39" s="13"/>
      <c r="Z39" s="13"/>
      <c r="AA39" s="62"/>
      <c r="AB39" s="13"/>
      <c r="AC39" s="13"/>
      <c r="AD39" s="13"/>
      <c r="AE39" s="13"/>
      <c r="AF39" s="13"/>
      <c r="AG39" s="13"/>
      <c r="AH39" s="13"/>
    </row>
    <row r="40" spans="1:34" ht="12.75">
      <c r="A40" s="13"/>
      <c r="B40" s="13"/>
      <c r="C40" s="18"/>
      <c r="D40" s="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54"/>
      <c r="Y40" s="13"/>
      <c r="Z40" s="13"/>
      <c r="AA40" s="62"/>
      <c r="AB40" s="13"/>
      <c r="AC40" s="13"/>
      <c r="AD40" s="13"/>
      <c r="AE40" s="13"/>
      <c r="AF40" s="13"/>
      <c r="AG40" s="13"/>
      <c r="AH40" s="13"/>
    </row>
    <row r="41" spans="1:34" ht="12.75">
      <c r="A41" s="13"/>
      <c r="B41" s="13"/>
      <c r="C41" s="18"/>
      <c r="D41" s="1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54"/>
      <c r="Y41" s="13"/>
      <c r="Z41" s="13"/>
      <c r="AA41" s="62"/>
      <c r="AB41" s="13"/>
      <c r="AC41" s="13"/>
      <c r="AD41" s="13"/>
      <c r="AE41" s="13"/>
      <c r="AF41" s="13"/>
      <c r="AG41" s="13"/>
      <c r="AH41" s="13"/>
    </row>
    <row r="42" spans="1:34" ht="12.75">
      <c r="A42" s="13"/>
      <c r="B42" s="13"/>
      <c r="C42" s="18"/>
      <c r="D42" s="1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54"/>
      <c r="Y42" s="13"/>
      <c r="Z42" s="13"/>
      <c r="AA42" s="62"/>
      <c r="AB42" s="13"/>
      <c r="AC42" s="13"/>
      <c r="AD42" s="13"/>
      <c r="AE42" s="13"/>
      <c r="AF42" s="13"/>
      <c r="AG42" s="13"/>
      <c r="AH42" s="13"/>
    </row>
    <row r="43" spans="1:3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54"/>
      <c r="Y43" s="13"/>
      <c r="Z43" s="13"/>
      <c r="AA43" s="62"/>
      <c r="AB43" s="13"/>
      <c r="AC43" s="13"/>
      <c r="AD43" s="13"/>
      <c r="AE43" s="13"/>
      <c r="AF43" s="13"/>
      <c r="AG43" s="13"/>
      <c r="AH43" s="13"/>
    </row>
    <row r="44" spans="1:3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54"/>
      <c r="Y44" s="13"/>
      <c r="Z44" s="13"/>
      <c r="AA44" s="62"/>
      <c r="AB44" s="13"/>
      <c r="AC44" s="13"/>
      <c r="AD44" s="13"/>
      <c r="AE44" s="13"/>
      <c r="AF44" s="13"/>
      <c r="AG44" s="13"/>
      <c r="AH44" s="13"/>
    </row>
    <row r="45" spans="1:3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54"/>
      <c r="Y45" s="13"/>
      <c r="Z45" s="13"/>
      <c r="AA45" s="62"/>
      <c r="AB45" s="13"/>
      <c r="AC45" s="13"/>
      <c r="AD45" s="13"/>
      <c r="AE45" s="13"/>
      <c r="AF45" s="13"/>
      <c r="AG45" s="13"/>
      <c r="AH45" s="13"/>
    </row>
    <row r="46" spans="1:3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54"/>
      <c r="Y46" s="13"/>
      <c r="Z46" s="13"/>
      <c r="AA46" s="62"/>
      <c r="AB46" s="13"/>
      <c r="AC46" s="13"/>
      <c r="AD46" s="13"/>
      <c r="AE46" s="13"/>
      <c r="AF46" s="13"/>
      <c r="AG46" s="13"/>
      <c r="AH46" s="13"/>
    </row>
    <row r="47" spans="1:3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54"/>
      <c r="Y47" s="13"/>
      <c r="Z47" s="13"/>
      <c r="AA47" s="62"/>
      <c r="AB47" s="13"/>
      <c r="AC47" s="13"/>
      <c r="AD47" s="13"/>
      <c r="AE47" s="13"/>
      <c r="AF47" s="13"/>
      <c r="AG47" s="13"/>
      <c r="AH47" s="13"/>
    </row>
    <row r="48" spans="1:34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54"/>
      <c r="Y48" s="13"/>
      <c r="Z48" s="13"/>
      <c r="AA48" s="62"/>
      <c r="AB48" s="13"/>
      <c r="AC48" s="13"/>
      <c r="AD48" s="13"/>
      <c r="AE48" s="13"/>
      <c r="AF48" s="13"/>
      <c r="AG48" s="13"/>
      <c r="AH48" s="13"/>
    </row>
    <row r="49" spans="1:3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54"/>
      <c r="Y49" s="13"/>
      <c r="Z49" s="13"/>
      <c r="AA49" s="62"/>
      <c r="AB49" s="13"/>
      <c r="AC49" s="13"/>
      <c r="AD49" s="13"/>
      <c r="AE49" s="13"/>
      <c r="AF49" s="13"/>
      <c r="AG49" s="13"/>
      <c r="AH49" s="13"/>
    </row>
    <row r="50" spans="1:34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54"/>
      <c r="Y50" s="13"/>
      <c r="Z50" s="13"/>
      <c r="AA50" s="62"/>
      <c r="AB50" s="13"/>
      <c r="AC50" s="13"/>
      <c r="AD50" s="13"/>
      <c r="AE50" s="13"/>
      <c r="AF50" s="13"/>
      <c r="AG50" s="13"/>
      <c r="AH50" s="13"/>
    </row>
    <row r="51" spans="1:3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54"/>
      <c r="Y51" s="13"/>
      <c r="Z51" s="13"/>
      <c r="AA51" s="62"/>
      <c r="AB51" s="13"/>
      <c r="AC51" s="13"/>
      <c r="AD51" s="13"/>
      <c r="AE51" s="13"/>
      <c r="AF51" s="13"/>
      <c r="AG51" s="13"/>
      <c r="AH51" s="13"/>
    </row>
    <row r="52" spans="1:3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54"/>
      <c r="Y52" s="13"/>
      <c r="Z52" s="13"/>
      <c r="AA52" s="62"/>
      <c r="AB52" s="13"/>
      <c r="AC52" s="13"/>
      <c r="AD52" s="13"/>
      <c r="AE52" s="13"/>
      <c r="AF52" s="13"/>
      <c r="AG52" s="13"/>
      <c r="AH52" s="13"/>
    </row>
    <row r="53" spans="1:3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54"/>
      <c r="Y53" s="13"/>
      <c r="Z53" s="13"/>
      <c r="AA53" s="62"/>
      <c r="AB53" s="13"/>
      <c r="AC53" s="13"/>
      <c r="AD53" s="13"/>
      <c r="AE53" s="13"/>
      <c r="AF53" s="13"/>
      <c r="AG53" s="13"/>
      <c r="AH53" s="13"/>
    </row>
    <row r="54" spans="1:34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54"/>
      <c r="Y54" s="13"/>
      <c r="Z54" s="13"/>
      <c r="AA54" s="62"/>
      <c r="AB54" s="13"/>
      <c r="AC54" s="13"/>
      <c r="AD54" s="13"/>
      <c r="AE54" s="13"/>
      <c r="AF54" s="13"/>
      <c r="AG54" s="13"/>
      <c r="AH54" s="13"/>
    </row>
    <row r="55" spans="1:34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54"/>
      <c r="Y55" s="13"/>
      <c r="Z55" s="13"/>
      <c r="AA55" s="62"/>
      <c r="AB55" s="13"/>
      <c r="AC55" s="13"/>
      <c r="AD55" s="13"/>
      <c r="AE55" s="13"/>
      <c r="AF55" s="13"/>
      <c r="AG55" s="13"/>
      <c r="AH55" s="13"/>
    </row>
    <row r="56" spans="1:34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54"/>
      <c r="Y56" s="13"/>
      <c r="Z56" s="13"/>
      <c r="AA56" s="62"/>
      <c r="AB56" s="13"/>
      <c r="AC56" s="13"/>
      <c r="AD56" s="13"/>
      <c r="AE56" s="13"/>
      <c r="AF56" s="13"/>
      <c r="AG56" s="13"/>
      <c r="AH56" s="13"/>
    </row>
    <row r="57" spans="1:34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54"/>
      <c r="Y57" s="13"/>
      <c r="Z57" s="13"/>
      <c r="AA57" s="62"/>
      <c r="AB57" s="13"/>
      <c r="AC57" s="13"/>
      <c r="AD57" s="13"/>
      <c r="AE57" s="13"/>
      <c r="AF57" s="13"/>
      <c r="AG57" s="13"/>
      <c r="AH57" s="13"/>
    </row>
    <row r="58" spans="1:3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54"/>
      <c r="Y58" s="13"/>
      <c r="Z58" s="13"/>
      <c r="AA58" s="62"/>
      <c r="AB58" s="13"/>
      <c r="AC58" s="13"/>
      <c r="AD58" s="13"/>
      <c r="AE58" s="13"/>
      <c r="AF58" s="13"/>
      <c r="AG58" s="13"/>
      <c r="AH58" s="13"/>
    </row>
    <row r="59" spans="1:3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54"/>
      <c r="Y59" s="13"/>
      <c r="Z59" s="13"/>
      <c r="AA59" s="62"/>
      <c r="AB59" s="13"/>
      <c r="AC59" s="13"/>
      <c r="AD59" s="13"/>
      <c r="AE59" s="13"/>
      <c r="AF59" s="13"/>
      <c r="AG59" s="13"/>
      <c r="AH59" s="13"/>
    </row>
    <row r="60" spans="1:3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54"/>
      <c r="Y60" s="13"/>
      <c r="Z60" s="13"/>
      <c r="AA60" s="62"/>
      <c r="AB60" s="13"/>
      <c r="AC60" s="13"/>
      <c r="AD60" s="13"/>
      <c r="AE60" s="13"/>
      <c r="AF60" s="13"/>
      <c r="AG60" s="13"/>
      <c r="AH60" s="13"/>
    </row>
    <row r="61" spans="1:3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54"/>
      <c r="Y61" s="13"/>
      <c r="Z61" s="13"/>
      <c r="AA61" s="62"/>
      <c r="AB61" s="13"/>
      <c r="AC61" s="13"/>
      <c r="AD61" s="13"/>
      <c r="AE61" s="13"/>
      <c r="AF61" s="13"/>
      <c r="AG61" s="13"/>
      <c r="AH61" s="13"/>
    </row>
    <row r="62" spans="1:3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54"/>
      <c r="Y62" s="13"/>
      <c r="Z62" s="13"/>
      <c r="AA62" s="62"/>
      <c r="AB62" s="13"/>
      <c r="AC62" s="13"/>
      <c r="AD62" s="13"/>
      <c r="AE62" s="13"/>
      <c r="AF62" s="13"/>
      <c r="AG62" s="13"/>
      <c r="AH62" s="13"/>
    </row>
    <row r="63" spans="1:3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54"/>
      <c r="Y63" s="13"/>
      <c r="Z63" s="13"/>
      <c r="AA63" s="62"/>
      <c r="AB63" s="13"/>
      <c r="AC63" s="13"/>
      <c r="AD63" s="13"/>
      <c r="AE63" s="13"/>
      <c r="AF63" s="13"/>
      <c r="AG63" s="13"/>
      <c r="AH63" s="13"/>
    </row>
    <row r="64" spans="1:3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54"/>
      <c r="Y64" s="13"/>
      <c r="Z64" s="13"/>
      <c r="AA64" s="62"/>
      <c r="AB64" s="13"/>
      <c r="AC64" s="13"/>
      <c r="AD64" s="13"/>
      <c r="AE64" s="13"/>
      <c r="AF64" s="13"/>
      <c r="AG64" s="13"/>
      <c r="AH64" s="13"/>
    </row>
    <row r="65" spans="1:3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54"/>
      <c r="Y65" s="13"/>
      <c r="Z65" s="13"/>
      <c r="AA65" s="62"/>
      <c r="AB65" s="13"/>
      <c r="AC65" s="13"/>
      <c r="AD65" s="13"/>
      <c r="AE65" s="13"/>
      <c r="AF65" s="13"/>
      <c r="AG65" s="13"/>
      <c r="AH65" s="13"/>
    </row>
    <row r="66" spans="1:3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54"/>
      <c r="Y66" s="13"/>
      <c r="Z66" s="13"/>
      <c r="AA66" s="62"/>
      <c r="AB66" s="13"/>
      <c r="AC66" s="13"/>
      <c r="AD66" s="13"/>
      <c r="AE66" s="13"/>
      <c r="AF66" s="13"/>
      <c r="AG66" s="13"/>
      <c r="AH66" s="13"/>
    </row>
    <row r="67" spans="1:3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54"/>
      <c r="Y67" s="13"/>
      <c r="Z67" s="13"/>
      <c r="AA67" s="62"/>
      <c r="AB67" s="13"/>
      <c r="AC67" s="13"/>
      <c r="AD67" s="13"/>
      <c r="AE67" s="13"/>
      <c r="AF67" s="13"/>
      <c r="AG67" s="13"/>
      <c r="AH67" s="13"/>
    </row>
    <row r="68" spans="1:3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54"/>
      <c r="Y68" s="13"/>
      <c r="Z68" s="13"/>
      <c r="AA68" s="62"/>
      <c r="AB68" s="13"/>
      <c r="AC68" s="13"/>
      <c r="AD68" s="13"/>
      <c r="AE68" s="13"/>
      <c r="AF68" s="13"/>
      <c r="AG68" s="13"/>
      <c r="AH68" s="13"/>
    </row>
    <row r="69" spans="1:3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54"/>
      <c r="Y69" s="13"/>
      <c r="Z69" s="13"/>
      <c r="AA69" s="62"/>
      <c r="AB69" s="13"/>
      <c r="AC69" s="13"/>
      <c r="AD69" s="13"/>
      <c r="AE69" s="13"/>
      <c r="AF69" s="13"/>
      <c r="AG69" s="13"/>
      <c r="AH69" s="13"/>
    </row>
    <row r="70" spans="1:3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54"/>
      <c r="Y70" s="13"/>
      <c r="Z70" s="13"/>
      <c r="AA70" s="62"/>
      <c r="AB70" s="13"/>
      <c r="AC70" s="13"/>
      <c r="AD70" s="13"/>
      <c r="AE70" s="13"/>
      <c r="AF70" s="13"/>
      <c r="AG70" s="13"/>
      <c r="AH70" s="13"/>
    </row>
    <row r="71" spans="1:3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54"/>
      <c r="Y71" s="13"/>
      <c r="Z71" s="13"/>
      <c r="AA71" s="62"/>
      <c r="AB71" s="13"/>
      <c r="AC71" s="13"/>
      <c r="AD71" s="13"/>
      <c r="AE71" s="13"/>
      <c r="AF71" s="13"/>
      <c r="AG71" s="13"/>
      <c r="AH71" s="13"/>
    </row>
    <row r="72" spans="1:3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54"/>
      <c r="Y72" s="13"/>
      <c r="Z72" s="13"/>
      <c r="AA72" s="62"/>
      <c r="AB72" s="13"/>
      <c r="AC72" s="13"/>
      <c r="AD72" s="13"/>
      <c r="AE72" s="13"/>
      <c r="AF72" s="13"/>
      <c r="AG72" s="13"/>
      <c r="AH72" s="13"/>
    </row>
    <row r="73" spans="1:3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54"/>
      <c r="Y73" s="13"/>
      <c r="Z73" s="13"/>
      <c r="AA73" s="62"/>
      <c r="AB73" s="13"/>
      <c r="AC73" s="13"/>
      <c r="AD73" s="13"/>
      <c r="AE73" s="13"/>
      <c r="AF73" s="13"/>
      <c r="AG73" s="13"/>
      <c r="AH73" s="13"/>
    </row>
    <row r="74" spans="1:3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54"/>
      <c r="Y74" s="13"/>
      <c r="Z74" s="13"/>
      <c r="AA74" s="62"/>
      <c r="AB74" s="13"/>
      <c r="AC74" s="13"/>
      <c r="AD74" s="13"/>
      <c r="AE74" s="13"/>
      <c r="AF74" s="13"/>
      <c r="AG74" s="13"/>
      <c r="AH74" s="13"/>
    </row>
    <row r="75" spans="1:3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54"/>
      <c r="Y75" s="13"/>
      <c r="Z75" s="13"/>
      <c r="AA75" s="62"/>
      <c r="AB75" s="13"/>
      <c r="AC75" s="13"/>
      <c r="AD75" s="13"/>
      <c r="AE75" s="13"/>
      <c r="AF75" s="13"/>
      <c r="AG75" s="13"/>
      <c r="AH75" s="13"/>
    </row>
    <row r="76" spans="1:3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54"/>
      <c r="Y76" s="13"/>
      <c r="Z76" s="13"/>
      <c r="AA76" s="62"/>
      <c r="AB76" s="13"/>
      <c r="AC76" s="13"/>
      <c r="AD76" s="13"/>
      <c r="AE76" s="13"/>
      <c r="AF76" s="13"/>
      <c r="AG76" s="13"/>
      <c r="AH76" s="13"/>
    </row>
    <row r="77" spans="1:3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54"/>
      <c r="Y77" s="13"/>
      <c r="Z77" s="13"/>
      <c r="AA77" s="62"/>
      <c r="AB77" s="13"/>
      <c r="AC77" s="13"/>
      <c r="AD77" s="13"/>
      <c r="AE77" s="13"/>
      <c r="AF77" s="13"/>
      <c r="AG77" s="13"/>
      <c r="AH77" s="13"/>
    </row>
    <row r="78" spans="1:3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54"/>
      <c r="Y78" s="13"/>
      <c r="Z78" s="13"/>
      <c r="AA78" s="62"/>
      <c r="AB78" s="13"/>
      <c r="AC78" s="13"/>
      <c r="AD78" s="13"/>
      <c r="AE78" s="13"/>
      <c r="AF78" s="13"/>
      <c r="AG78" s="13"/>
      <c r="AH78" s="13"/>
    </row>
    <row r="79" spans="1:3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54"/>
      <c r="Y79" s="13"/>
      <c r="Z79" s="13"/>
      <c r="AA79" s="62"/>
      <c r="AB79" s="13"/>
      <c r="AC79" s="13"/>
      <c r="AD79" s="13"/>
      <c r="AE79" s="13"/>
      <c r="AF79" s="13"/>
      <c r="AG79" s="13"/>
      <c r="AH79" s="13"/>
    </row>
    <row r="80" spans="1:3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54"/>
      <c r="Y80" s="13"/>
      <c r="Z80" s="13"/>
      <c r="AA80" s="62"/>
      <c r="AB80" s="13"/>
      <c r="AC80" s="13"/>
      <c r="AD80" s="13"/>
      <c r="AE80" s="13"/>
      <c r="AF80" s="13"/>
      <c r="AG80" s="13"/>
      <c r="AH80" s="13"/>
    </row>
    <row r="81" spans="1:3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54"/>
      <c r="Y81" s="13"/>
      <c r="Z81" s="13"/>
      <c r="AA81" s="62"/>
      <c r="AB81" s="13"/>
      <c r="AC81" s="13"/>
      <c r="AD81" s="13"/>
      <c r="AE81" s="13"/>
      <c r="AF81" s="13"/>
      <c r="AG81" s="13"/>
      <c r="AH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</sheetData>
  <sheetProtection/>
  <mergeCells count="1">
    <mergeCell ref="A1:R1"/>
  </mergeCells>
  <printOptions/>
  <pageMargins left="0.1968503937007874" right="0.1968503937007874" top="0.984251968503937" bottom="0.984251968503937" header="0.5118110236220472" footer="0.5118110236220472"/>
  <pageSetup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bogatyrevaL</dc:creator>
  <cp:keywords/>
  <dc:description/>
  <cp:lastModifiedBy>Марина</cp:lastModifiedBy>
  <cp:lastPrinted>2016-03-29T12:43:54Z</cp:lastPrinted>
  <dcterms:created xsi:type="dcterms:W3CDTF">2008-04-07T09:03:37Z</dcterms:created>
  <dcterms:modified xsi:type="dcterms:W3CDTF">2017-02-28T11:47:54Z</dcterms:modified>
  <cp:category/>
  <cp:version/>
  <cp:contentType/>
  <cp:contentStatus/>
</cp:coreProperties>
</file>