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'1'!$13:$15</definedName>
    <definedName name="_xlnm.Print_Titles" localSheetId="1">'2'!$13:$14</definedName>
    <definedName name="_xlnm.Print_Titles" localSheetId="2">'3'!$7:$8</definedName>
    <definedName name="_xlnm.Print_Titles" localSheetId="3">'4'!$8:$9</definedName>
    <definedName name="_xlnm.Print_Titles" localSheetId="4">'5'!$8:$9</definedName>
    <definedName name="_xlnm.Print_Titles" localSheetId="5">'6'!$8:$9</definedName>
    <definedName name="_xlnm.Print_Area" localSheetId="0">'1'!$A$1:$P$49</definedName>
    <definedName name="_xlnm.Print_Area" localSheetId="1">'2'!$A$1:$O$85</definedName>
    <definedName name="_xlnm.Print_Area" localSheetId="2">'3'!$A$2:$L$13</definedName>
    <definedName name="_xlnm.Print_Area" localSheetId="4">'5'!$A$1:$R$38</definedName>
    <definedName name="_xlnm.Print_Area" localSheetId="5">'6'!$A$1:$L$78</definedName>
  </definedNames>
  <calcPr fullCalcOnLoad="1"/>
</workbook>
</file>

<file path=xl/sharedStrings.xml><?xml version="1.0" encoding="utf-8"?>
<sst xmlns="http://schemas.openxmlformats.org/spreadsheetml/2006/main" count="1238" uniqueCount="430">
  <si>
    <t>Уточнение перечня муниципальных услуг (работ) в сфере культуры</t>
  </si>
  <si>
    <t>Уточнение показателей объемов и качества муниципальных услуг в сфере культуры</t>
  </si>
  <si>
    <t>Уточненный перечень муниципальных услуг (работ) в сфере культуры (правовой акт)</t>
  </si>
  <si>
    <t>Внесение изменений в муниципальные правовые акты, регулирующие вопросы оплаты труда работников муниципальных учреждений культуры</t>
  </si>
  <si>
    <t>Правовые акты по оплате труда работников муниципальных учрежденйи культуры</t>
  </si>
  <si>
    <t>Организация библиотечного обслуживания населения</t>
  </si>
  <si>
    <t>Организация досуга,  предоставление услуг организаций культуры</t>
  </si>
  <si>
    <t>Доступ к музейным фондам</t>
  </si>
  <si>
    <t>Развитие местного народного творчества</t>
  </si>
  <si>
    <t>Создание условий для реализации муниципальной программы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</si>
  <si>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</si>
  <si>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 xml:space="preserve">Организация оценки населением качества и доступности муниципальных услуг в сфере культуры </t>
  </si>
  <si>
    <t>Рассмотрение обращений граждан по вопросам сферы культуры, принятие мер реагирования</t>
  </si>
  <si>
    <t>Проведение оценки населением качества и доступности муниципальных услуг в сфере культуры, принятие мер реагирования</t>
  </si>
  <si>
    <t>Обеспечение доступности сведений для взаимодействия с населением</t>
  </si>
  <si>
    <t>Объем предоставленной налоговой льготы</t>
  </si>
  <si>
    <t>Справочно: среднегодовой индекс инфляции (потребительских цен)</t>
  </si>
  <si>
    <t>бюджет Кизнерского района района</t>
  </si>
  <si>
    <t>собственные средства бюджета Кизнерского района</t>
  </si>
  <si>
    <t>бюджеты поселений, входящих в состав Кизнерского района</t>
  </si>
  <si>
    <t>2020 год</t>
  </si>
  <si>
    <t>№ п/п</t>
  </si>
  <si>
    <t>Единица измерения</t>
  </si>
  <si>
    <t>Наименование целевого показателя (индикатора)</t>
  </si>
  <si>
    <t>отчет</t>
  </si>
  <si>
    <t>прогноз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</si>
  <si>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</si>
  <si>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</si>
  <si>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</si>
  <si>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</si>
  <si>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Наименование меры                                        государственного регулирования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</si>
  <si>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</si>
  <si>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</si>
  <si>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</si>
  <si>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</si>
  <si>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</si>
  <si>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</si>
  <si>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</si>
  <si>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</si>
  <si>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</si>
  <si>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</si>
  <si>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</si>
  <si>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</si>
  <si>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</si>
  <si>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</si>
  <si>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</si>
  <si>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</si>
  <si>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</si>
  <si>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Финансовая оценка результата, тыс. руб.</t>
  </si>
  <si>
    <t>Наименование показателя</t>
  </si>
  <si>
    <t xml:space="preserve">Единица измерения </t>
  </si>
  <si>
    <t>тыс. руб.</t>
  </si>
  <si>
    <t>03</t>
  </si>
  <si>
    <t>04</t>
  </si>
  <si>
    <t>Всего</t>
  </si>
  <si>
    <t xml:space="preserve">Итого 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</si>
  <si>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</si>
  <si>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</si>
  <si>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 xml:space="preserve">Краткое обоснование необходимости применения меры </t>
  </si>
  <si>
    <t>МП</t>
  </si>
  <si>
    <t>Ответственный исполнитель, соисполнитель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</si>
  <si>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</si>
  <si>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</si>
  <si>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</si>
  <si>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</si>
  <si>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</si>
  <si>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</si>
  <si>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</si>
  <si>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Финансовая оценка применения мер муниципального регулирования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</si>
  <si>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</si>
  <si>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</si>
  <si>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</si>
  <si>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</si>
  <si>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</si>
  <si>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</si>
  <si>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</si>
  <si>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</si>
  <si>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</si>
  <si>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</si>
  <si>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</si>
  <si>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3</t>
  </si>
  <si>
    <t>4</t>
  </si>
  <si>
    <t>05</t>
  </si>
  <si>
    <t>человек</t>
  </si>
  <si>
    <t>единиц</t>
  </si>
  <si>
    <t>08</t>
  </si>
  <si>
    <t>10</t>
  </si>
  <si>
    <t>11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</si>
  <si>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</si>
  <si>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</si>
  <si>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Организация нестационарных пунктов библиотечного обслуживания населения</t>
  </si>
  <si>
    <t>Создание электронных информационных ресурсов</t>
  </si>
  <si>
    <t>5</t>
  </si>
  <si>
    <t xml:space="preserve">Повышение квалификации работников муниципальных учреждений культуры осуществляется на базе АОУ ДПО УР «Центр повышения квалификации работников культуры Удмуртской Республики» </t>
  </si>
  <si>
    <t>477</t>
  </si>
  <si>
    <t>611</t>
  </si>
  <si>
    <t>Организация досуга, предоставление услуг организаций культуры</t>
  </si>
  <si>
    <t>01,04</t>
  </si>
  <si>
    <t>Совершенствование механизма формирования муниципального задания на оказание муниципальных услуг (выполнение работ) в сфере культуры и его финансового обеспечения</t>
  </si>
  <si>
    <t>Обеспечение и развитие системы обратной связи с потребителями муниципальных услуг, оказываемых в сфере культуры</t>
  </si>
  <si>
    <t>Количество посещений</t>
  </si>
  <si>
    <t>-</t>
  </si>
  <si>
    <t>Организация бухгалтерского учета в муниципальных учреждениях культуры Кизнерского района централизованной бухгалтерией</t>
  </si>
  <si>
    <t>Наименование муниципальной программы</t>
  </si>
  <si>
    <t>Ответственный исполнитель муниципальной программы</t>
  </si>
  <si>
    <t>2011 год</t>
  </si>
  <si>
    <t>2012 год</t>
  </si>
  <si>
    <t>Увеличение количества библиографических записей в сводном электронном каталоге библиотек России по сравнению с предыдущим годом</t>
  </si>
  <si>
    <t>%</t>
  </si>
  <si>
    <t>Охват населения библиотечным обслуживанием</t>
  </si>
  <si>
    <t>подпрограмма " Организация досуга и предоставление услуг организаций культуры"</t>
  </si>
  <si>
    <t>подпрограмма "Доступ к музейным фондам"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</si>
  <si>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</si>
  <si>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посещаемости музейных учреждений </t>
  </si>
  <si>
    <t>посещений на 1 жителя в год</t>
  </si>
  <si>
    <t>Увеличение объема передвижного фонда  музеев для экспонирования произведений культуры и искусства в музеях и галереях муниципальных образований в Удмуртской Республике</t>
  </si>
  <si>
    <t>0</t>
  </si>
  <si>
    <t>Увеличение количества виртуальных музеев, созданных при поддержке  бюджета Удмуртской Республики</t>
  </si>
  <si>
    <t xml:space="preserve">Увеличение количества выставочных проектов  </t>
  </si>
  <si>
    <t>%  по отношению к 2012 года</t>
  </si>
  <si>
    <t>_</t>
  </si>
  <si>
    <t>подпрограмма "Развитие местного народного творчества"</t>
  </si>
  <si>
    <t xml:space="preserve">Количество мероприятий, направленных на популяризацию традиционной  народной культуры </t>
  </si>
  <si>
    <t>ед.</t>
  </si>
  <si>
    <t>Увеличение численности участников культурно-досуговых мероприятий, направленных на популяризацию традиционной  народной культуры</t>
  </si>
  <si>
    <t>чел.</t>
  </si>
  <si>
    <t xml:space="preserve"> Количество клубных формирований, участники  которых занимаются традиционными для района видами декоративно-прикладного искусства и ремесел</t>
  </si>
  <si>
    <t>Количество детей, привлекаемых к участию в творческих мероприятиях</t>
  </si>
  <si>
    <t>Уровень выполнения значений целевых показателей (индикаторов) государственной программы</t>
  </si>
  <si>
    <t>не менее 80</t>
  </si>
  <si>
    <t xml:space="preserve"> </t>
  </si>
  <si>
    <t>Перечень основных мероприятий муниципальный программы</t>
  </si>
  <si>
    <t>Наименование муниципальной   программы</t>
  </si>
  <si>
    <t>Ответственный исполнитель государственной программы</t>
  </si>
  <si>
    <t>Ответственный исполнитель, соисполнители подпрограммы, основного мероприятия, мероприятия</t>
  </si>
  <si>
    <t>Взаимосвязь с целевыми показателя-ми (индикаторами)</t>
  </si>
  <si>
    <t>ГП</t>
  </si>
  <si>
    <t xml:space="preserve">МУК "Кизнерская МЦРБ"  </t>
  </si>
  <si>
    <t>Обеспечение доступности библиотечных услуг в населенных пунктах, где отсутствуют филиалы МУК «Кизнерская МЦРБ»</t>
  </si>
  <si>
    <t>Организация и проведение мероприятий с целью продвижения чтения, повышения информационной культуры, организации досуга и популяризации различных областей знания.</t>
  </si>
  <si>
    <t xml:space="preserve">МУК "Кизнерская МЦРБ" </t>
  </si>
  <si>
    <t>Внедрение специализированного программного обеспечения ИРБИС в МУК «Кизнерская МЦРБ»</t>
  </si>
  <si>
    <t>Участие в наполнении сводного электронного каталога библиотек России</t>
  </si>
  <si>
    <t>Информационный отдел Центральной районной библиотеки</t>
  </si>
  <si>
    <t>Рост  показателей востребованности услугами библиотек района в удаленном режиме</t>
  </si>
  <si>
    <t xml:space="preserve">Повышение  уровня квалификации библиотечных работников. </t>
  </si>
  <si>
    <t>Информирование населения об организации оказания библиотечных услуг в Кизнерском районе, проводимых мероприятиях, а также о трудовых коллективах и работниках библиотечной системы</t>
  </si>
  <si>
    <t>МУК "Кизнерский  краеведческий музей"</t>
  </si>
  <si>
    <t>МУК  "Кизнерский  краеведческий  музей"</t>
  </si>
  <si>
    <t>МУК "Кизнерский  краеведческий  музей"</t>
  </si>
  <si>
    <t>МУК  "Кизнерский  краеведческий музей"</t>
  </si>
  <si>
    <t>Разработка комплекса мер по работе музеев Удмуртской Республики в вечернее и ночное время</t>
  </si>
  <si>
    <t xml:space="preserve"> МУК "Кизнерский  краеведческий  музей"</t>
  </si>
  <si>
    <t>Увеличение количества посещений</t>
  </si>
  <si>
    <t>Сохранение материального и нематериального культурного наследия народов РФ</t>
  </si>
  <si>
    <t>МАУК «Кизнерский Центр искусства и ремесел»,</t>
  </si>
  <si>
    <t>Организация и проведение культурно-массовых мероприятий</t>
  </si>
  <si>
    <t>Публикация на официальном сайте Администрации Кизнерского района и поддержание в актуальном состоянии информации об Управлении культуры, его структурных подразделениях, а также муниципальных учреждениях культуры Кизнерского района, контактных телефонах и адресах электронной почты</t>
  </si>
  <si>
    <t xml:space="preserve">Организация системы регулярного мониторинга удовлетворенности потребителей муниципальных услуг их качеством и доступностью в муниципальных учреждениях культуры Кизнерского района </t>
  </si>
  <si>
    <t>Предоставление мер социальной поддержки работникам муниципальных учреждений культуры Кизнерского района в виде денежной компенсации расходов по оплате жилых помещений и коммунальных услуг  (отопление, освещение)</t>
  </si>
  <si>
    <t>Повышение квалификации, подготовка и переподготовка кадров муниципальных учреждений культуры Кизнерского района</t>
  </si>
  <si>
    <t>Проведение аттестации работников муниципальных учреждений культуры Кизнерского района</t>
  </si>
  <si>
    <t xml:space="preserve">Профессиональная ориентация старшеклассников, в том числе в целях обеспечения муниципальных учреждений культуры Кизнерского района квалифицированными и творческими кадрами </t>
  </si>
  <si>
    <t>Реализация комплекса мер, направленных на обеспечение квалифицированными и творческими кадрами муниципальных учреждений культуры Кизнерского района</t>
  </si>
  <si>
    <t>Проведение плановой и внеплановой аттестации работников муниципальных учреждений культуры Кизнерского района</t>
  </si>
  <si>
    <t>Подготовка молодых специалистов в учреждениях среднего, высшего профессионального образования и их последующее трудоустройство в муниципальные учреждения культуры Кизнерского района (целевой набор на получение высшего профессионального образования)</t>
  </si>
  <si>
    <t xml:space="preserve">Подготовка молодых специалистов в учреждениях среднего, высшего профессионального образования и их последующее трудоустройство в муниципальные учреждения культуры Кизнерского района путем целевого набора </t>
  </si>
  <si>
    <t>Показатели эффективности деятельности руководителей и специалистов муниципальных учреждений культуры Кизнерского района (правовой акт)</t>
  </si>
  <si>
    <t>Повышение информационной открытости органов местного самоуправления Кизнерского района в сфере культуры</t>
  </si>
  <si>
    <t>Уровень удовлетворенности населения качеством и доступностью муниципальных услуг в сфере культуры</t>
  </si>
  <si>
    <t xml:space="preserve">Объем предоставленных льгот по оплате жилья и коммунальных услуг </t>
  </si>
  <si>
    <t>Привлечение в сферу культуры квалифицированных кадров</t>
  </si>
  <si>
    <t xml:space="preserve">Ежегодная районная премия   имени заслуженного 
артиста РФ и УР Сергея Кудрявцева.
</t>
  </si>
  <si>
    <t xml:space="preserve"> Организация досуга, представление услуг организаций досуга</t>
  </si>
  <si>
    <t xml:space="preserve"> Премия присуждается за высокие достижения в самодеятельном художественном творчестве, показанные на районных, кустовых республиканских конкурсах и смотрах художественной самодеятельности, других мероприятиях.</t>
  </si>
  <si>
    <t>Льготы по оплате жилья и коммунальных услуг либо возмещение затрат на оплату жилья и коммунальных услуг руководителям и специалистам учреждений культуры Кизнерского района</t>
  </si>
  <si>
    <t>Сведения о составе и значениях целевых показателей (индикаторов) муниципальной  программы</t>
  </si>
  <si>
    <t xml:space="preserve">Ресурсное обеспечение реализации муниципальной программы за счет средств бюджета муниципального района   </t>
  </si>
  <si>
    <t xml:space="preserve">Доля  библиотек, подключенных к сети «Интернет», в общем количестве библиотек  МУК "Кизнерская МЦРБ" </t>
  </si>
  <si>
    <t>Число посещений библиотек в расчете на 1 жителя муниципального района в год – составит не менее 5.</t>
  </si>
  <si>
    <t xml:space="preserve">Уровень фактической обеспеченности клубами и учреждениями клубного типа от нормативной потребности 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</si>
  <si>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</si>
  <si>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 xml:space="preserve">Количество коллективов самодеятельного художественного творчества, имеющих звание «народный» или «образцовый» </t>
  </si>
  <si>
    <t>Доля муниципальных учреждений культуры клубного типа Кизнерского района, здания которых находятся в аварийном состоянии или требуют капитального ремонта, в общем количестве муниципальных учреждений культуры клубного типа Кизнерского района</t>
  </si>
  <si>
    <t>Соотношение числа  руководителей и специалистов муниципальных учреждений культуры Кизнерского района в возрасте до 35 лет в общем числе руководителей и специалистов муниципальных учреждений культуры Кизнерского района</t>
  </si>
  <si>
    <t>Проведение встреч со студентами по вопросам заключения договоров последующего трудоустройства в учреждениях культуры Кизнерского района</t>
  </si>
  <si>
    <t xml:space="preserve">Поиск молодых специалистов для работы в муниципальных учреждениях культуры Кизнерского района </t>
  </si>
  <si>
    <t>Разработка показателей эффективности деятельности руководителей и специалистов муниципальных учреждений культуры Кизнерского района</t>
  </si>
  <si>
    <t>Информирование населения о деятельности органов местного самоуправления Кизнерского района в сфере культуры</t>
  </si>
  <si>
    <t>Уровень фактической  обеспеченности библиотеками от нормативной потребности</t>
  </si>
  <si>
    <t>Количество национальных коллективов самодеятельного народного творчества из числа клубных формирований</t>
  </si>
  <si>
    <r>
      <t xml:space="preserve">Организация </t>
    </r>
    <r>
      <rPr>
        <sz val="20"/>
        <color indexed="8"/>
        <rFont val="Times New Roman"/>
        <family val="1"/>
      </rPr>
      <t>регулярного размещения и актуализации информации на специализированном ресурсе официального сайта Администрации муниципального образования «Кизнерский район», посвященному вопросам культуры, в том числе: планов мероприятий; анонсов мероприятий; правовых актов, регламентирующих сферу культуры; отчетов о деятельности, включая плановые и фактические показатели в разрезе сельских поселений</t>
    </r>
  </si>
  <si>
    <t>Количество клубных формирований</t>
  </si>
  <si>
    <t xml:space="preserve">Расходы бюджета муниципального района на оказание муниципальных услуг </t>
  </si>
  <si>
    <t>Библиотечное, библиографическое и информационное обслуживание пользователей библиотеки (удаленно через сеть Интернет)</t>
  </si>
  <si>
    <t>Количество посещений сайта, портала</t>
  </si>
  <si>
    <t>Количество документов библиотечного фонда</t>
  </si>
  <si>
    <t>Библиографическая обработка документов и создание каталогов</t>
  </si>
  <si>
    <t xml:space="preserve">Количество документов </t>
  </si>
  <si>
    <t>Количество проведенных мероприятий</t>
  </si>
  <si>
    <t>Количество экспозиций в музее и вне музея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</si>
  <si>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</si>
  <si>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принятых на постоянное хранение в фонды музея</t>
  </si>
  <si>
    <t>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</t>
  </si>
  <si>
    <t>Уплата налога на имущество организаций</t>
  </si>
  <si>
    <t>Предоставление доступа к музейным фондам</t>
  </si>
  <si>
    <t>Реализация установленных полномочий (функций) в сфере культуры</t>
  </si>
  <si>
    <t>6</t>
  </si>
  <si>
    <t>7</t>
  </si>
  <si>
    <t>8</t>
  </si>
  <si>
    <t>9</t>
  </si>
  <si>
    <t xml:space="preserve">Уплата налога на имущество организаций </t>
  </si>
  <si>
    <t>Организация и проведение культурно-массовых мероприятияй</t>
  </si>
  <si>
    <t>МУК "Кизнерский МРДК "Зори Кизнера"</t>
  </si>
  <si>
    <t>303</t>
  </si>
  <si>
    <t>Уплата налога на имущество организации</t>
  </si>
  <si>
    <t>Обеспечение деятельности централизованных бухгалтерий и прочих учреждений</t>
  </si>
  <si>
    <t>подпрограмма "Организация библиотечного обслуживания населения"</t>
  </si>
  <si>
    <t>Осуществление библиотечного, библиографического и информационного обслуживания пользователей библиотеки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</si>
  <si>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</si>
  <si>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(вне стационарных условиях)</t>
  </si>
  <si>
    <t>Формирование, учет, изучение, обеспечение физического сохранения и безопастности фондов библиотеки</t>
  </si>
  <si>
    <t>Создание экспозиций (выставок) музеев, организация выездных выставок (в стационарных условиях)</t>
  </si>
  <si>
    <t>Комплектование библиотечных фондов</t>
  </si>
  <si>
    <t>Количество экскурсий, мероприятий</t>
  </si>
  <si>
    <t>тысяч едениц</t>
  </si>
  <si>
    <t>0320160180</t>
  </si>
  <si>
    <t>0330160180</t>
  </si>
  <si>
    <t xml:space="preserve">Предоставление мер социальной поддержки работникам  культуры </t>
  </si>
  <si>
    <t>0350261750</t>
  </si>
  <si>
    <t>0350160120</t>
  </si>
  <si>
    <t>Присуждение ежегодный премии заслуженного артиста Удмуртской Республики С.Кудрявцева</t>
  </si>
  <si>
    <t>Ежегодное присуждение 1 премии с целью стимулирования творческой деятельности в области культуры</t>
  </si>
  <si>
    <t>2016-2020 годы</t>
  </si>
  <si>
    <t>МАУК "Кизнерский Центр искусства и ремесел"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</si>
  <si>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</si>
  <si>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 xml:space="preserve">Уплата налога на имущество организаций  </t>
  </si>
  <si>
    <t xml:space="preserve">Предоставление мер социальной поддержки работникам культуры </t>
  </si>
  <si>
    <t>5400</t>
  </si>
  <si>
    <t>чел</t>
  </si>
  <si>
    <t>990</t>
  </si>
  <si>
    <t>975</t>
  </si>
  <si>
    <t>947</t>
  </si>
  <si>
    <t>550</t>
  </si>
  <si>
    <t>подпрограмма "Создание условий для реализации муниципальной программы"</t>
  </si>
  <si>
    <t>Оказание  методической помощи филиалам МУК «Кизнерская МЦРБ» в сельских поселениях.</t>
  </si>
  <si>
    <t>Организация мероприятий (выставки, фестивали, смотры, конкурсы, народные гуляния, торжественные праздники, семинары).</t>
  </si>
  <si>
    <t>иные межбюджетные трансферты</t>
  </si>
  <si>
    <t>Проведение конкурсов на лучшего специалиста года и лучших муниципальных учреждений</t>
  </si>
  <si>
    <r>
      <t>Организация и проведение конкурса на лучшего специалиста года в сфере культуры по номинациям и лучших муниципальных учреждений культуры</t>
    </r>
    <r>
      <rPr>
        <sz val="20"/>
        <rFont val="Calibri"/>
        <family val="2"/>
      </rPr>
      <t>,</t>
    </r>
    <r>
      <rPr>
        <sz val="8"/>
        <rFont val="Times New Roman"/>
        <family val="1"/>
      </rPr>
      <t xml:space="preserve"> </t>
    </r>
    <r>
      <rPr>
        <sz val="20"/>
        <rFont val="Times New Roman"/>
        <family val="1"/>
      </rPr>
      <t>находящихся на территории сельских поселений</t>
    </r>
  </si>
  <si>
    <t>06</t>
  </si>
  <si>
    <t>07</t>
  </si>
  <si>
    <t>09</t>
  </si>
  <si>
    <t>12</t>
  </si>
  <si>
    <t>МУК "Кизнерская МЦРБ"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</si>
  <si>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</si>
  <si>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r>
      <rPr>
        <sz val="12"/>
        <rFont val="Times New Roman"/>
        <family val="1"/>
      </rPr>
      <t>Количество посещений библиотек в расчете на</t>
    </r>
    <r>
      <rPr>
        <sz val="12"/>
        <color indexed="8"/>
        <rFont val="Times New Roman"/>
        <family val="1"/>
      </rPr>
      <t xml:space="preserve"> 1 жителя </t>
    </r>
    <r>
      <rPr>
        <sz val="12"/>
        <rFont val="Times New Roman"/>
        <family val="1"/>
      </rPr>
      <t>муниципального района в год</t>
    </r>
  </si>
  <si>
    <t>Во взаимодействии с Администрацией МО "Кизнерский район" и Министерством культуры и туризма УР планируется привлечение межбюджетных трансфертов из бюджета Удмуртской Республики, получаемые по итогам конкурсного отбора социально ориентированных некомерческих организаций для предоставления субсидий из бюджета Удмуртской Республикии на реализацию программ (проектов)</t>
  </si>
  <si>
    <t>Комплексное развитие муниципальных учреждений культуры (укрепление материально-технической базы, модернизация специального оборудования, приобретение специализированного транспорта и др.)</t>
  </si>
  <si>
    <t>13</t>
  </si>
  <si>
    <t>Капитальный ремонт, ремонт муниципальных учреждений культуры</t>
  </si>
  <si>
    <t>Обеспечение условий функционирования муниципальных учреждений культуры, отвечающих установленным строительным и санитарным нормам</t>
  </si>
  <si>
    <r>
      <t>Организация и проведение конкурса на лучшего специалиста года в сфере культуры по номинациям и лучших муниципальных учреждений культуры</t>
    </r>
    <r>
      <rPr>
        <sz val="8.5"/>
        <rFont val="Calibri"/>
        <family val="2"/>
      </rPr>
      <t>,</t>
    </r>
    <r>
      <rPr>
        <sz val="8.5"/>
        <rFont val="Times New Roman"/>
        <family val="1"/>
      </rPr>
      <t xml:space="preserve"> находящихся на территории сельских поселений</t>
    </r>
  </si>
  <si>
    <t>0350651470</t>
  </si>
  <si>
    <t>612</t>
  </si>
  <si>
    <t>100,0</t>
  </si>
  <si>
    <t>0340160180</t>
  </si>
  <si>
    <t>0350160180</t>
  </si>
  <si>
    <t>субсидии из Федерального бюджета</t>
  </si>
  <si>
    <t>субсидии из федерального бюджета</t>
  </si>
  <si>
    <t>Проведение не менее 3000 культурно-массовых мероприятий и иных зрелищных мероприятий</t>
  </si>
  <si>
    <t>03.02.3                                                  03.02.4</t>
  </si>
  <si>
    <t>03.02.2</t>
  </si>
  <si>
    <t>Оказание методической помощи структурным подразделениям, находящимся на территории сельских поселений</t>
  </si>
  <si>
    <t>Реализация творческого самовыражения населения района</t>
  </si>
  <si>
    <t>Повышение уровня квалификации работников сельских домов культуры и сельских клубов</t>
  </si>
  <si>
    <t>Информирование населения об организации оказания услуг МУК "Кизнерский МРДК "Зори Кизнера" в Кизнерском районе, проводимых мероприятиях, а также о трудовых коллективах и работниках клубной системы</t>
  </si>
  <si>
    <t>Увеличение количества посещений учреждений клубного типа</t>
  </si>
  <si>
    <t>03.02.2                                                  03.02.5</t>
  </si>
  <si>
    <t xml:space="preserve">Формирование, учет, хранение, публикация и обеспечение сохранности и безопасности предметов музейного фонда РФ </t>
  </si>
  <si>
    <t>Количество предметов не менее  8,5 тыс. единиц хранения</t>
  </si>
  <si>
    <t>03.03.1</t>
  </si>
  <si>
    <t>Организация экспозиционно-выставочной деятельности</t>
  </si>
  <si>
    <t>Организация не менее 25 тематических, образовательных и передвижных выставок и мини-экспозиций</t>
  </si>
  <si>
    <t>03.03.3                                                    03.03.5</t>
  </si>
  <si>
    <t>Организация научно-просвятительской деятельности</t>
  </si>
  <si>
    <t>Проведение не менее 200 экскурсий, тематических мероприятий и других.</t>
  </si>
  <si>
    <t>03.03.6</t>
  </si>
  <si>
    <t>Организация рекламно-издательской деятельности</t>
  </si>
  <si>
    <t>03.03.2                                                  03.03.4</t>
  </si>
  <si>
    <t>03.03.2</t>
  </si>
  <si>
    <t>Организация и проведение культурно-массовых мероприятий: творческих</t>
  </si>
  <si>
    <t>Организация и проведение не менее 10 выставок</t>
  </si>
  <si>
    <t>03.04.3                                                  03.04.4</t>
  </si>
  <si>
    <t>03.04.1                                                  03.04.2</t>
  </si>
  <si>
    <t>03.05.2</t>
  </si>
  <si>
    <t>03.05.3</t>
  </si>
  <si>
    <t>03.05.4</t>
  </si>
  <si>
    <t>03.01.2</t>
  </si>
  <si>
    <t>03.01.4</t>
  </si>
  <si>
    <t>03.01.6</t>
  </si>
  <si>
    <t>03.01.3</t>
  </si>
  <si>
    <t>03.01.5</t>
  </si>
  <si>
    <t xml:space="preserve">единица </t>
  </si>
  <si>
    <t>единица</t>
  </si>
  <si>
    <t>Организация деятельности клубных формирований и формирований самодеятельного народного творчества (бесплатные)</t>
  </si>
  <si>
    <t>Организация деятельности клубных формирований и формирований самодеятельного народного творчества (платные)</t>
  </si>
  <si>
    <t>Организация и проведение культурно-массовых мероприятий: культурно-массовые и иные зрелищные платные</t>
  </si>
  <si>
    <t>1155</t>
  </si>
  <si>
    <t>Количество мероприятий</t>
  </si>
  <si>
    <t>Организация и проведение культурно-массовых мероприятий: культурно-массовые и иные зрелищные бесплатные</t>
  </si>
  <si>
    <t>Количество  мероприятий</t>
  </si>
  <si>
    <t>Количество объектов (количество видов (подвидов) декоративно-прикладного искусства и художественных ремесел, развиваемых на террритории района)</t>
  </si>
  <si>
    <t>Организация и проведение культурно-массовых мероприятий: творческих (фестивали, выставки, конкурсы, смотры)</t>
  </si>
  <si>
    <t xml:space="preserve">Управление культуры и туризма Администрации муниципального образования "Кизнерский район" </t>
  </si>
  <si>
    <t>111,112,119,242,244,852,853</t>
  </si>
  <si>
    <t>9,6</t>
  </si>
  <si>
    <t>8,6</t>
  </si>
  <si>
    <t>8906</t>
  </si>
  <si>
    <t>03101R5190</t>
  </si>
  <si>
    <t>Число посетителей</t>
  </si>
  <si>
    <t>Количество предметов</t>
  </si>
  <si>
    <t xml:space="preserve">Количество объектов </t>
  </si>
  <si>
    <t>Количество культурно-массовых мероприятий</t>
  </si>
  <si>
    <t>0310166770   0310107850   0310160170  0310151460</t>
  </si>
  <si>
    <t>611               612</t>
  </si>
  <si>
    <t>0310102480  0310151440  03101R5190</t>
  </si>
  <si>
    <t>0320166770  0320107850  0320160170</t>
  </si>
  <si>
    <t xml:space="preserve">611               612 </t>
  </si>
  <si>
    <t>0330166770  0330107850</t>
  </si>
  <si>
    <t>611              612</t>
  </si>
  <si>
    <t>0340166770  0340107850  0340105720</t>
  </si>
  <si>
    <t>621    622</t>
  </si>
  <si>
    <t>621        622</t>
  </si>
  <si>
    <t>01   04</t>
  </si>
  <si>
    <t xml:space="preserve">0310150140 03513R0140 03513L0140   03513R5580  </t>
  </si>
  <si>
    <t>Организация и проведение культурно-массовых мероприятий: иные зрелищные мероприятия</t>
  </si>
  <si>
    <t>Управление  культуры  и туризма Администрации МО «Кизнерский район»</t>
  </si>
  <si>
    <t>Управление культуры и туризма Администрации МО «Кизнерский район»</t>
  </si>
  <si>
    <t>Управление, МУК "Кизнерский МРДК "Зори Кизнера", МУК "Кизнерская МЦРБ", МАУК "Кизнерский Центр искусства и ремесел", МУК "Кизнерский краеведческий музей"</t>
  </si>
  <si>
    <t>Реализация социально-культурных потребностей населения района</t>
  </si>
  <si>
    <t>Приложение 1 к муниципальной программе Кизнерского района "Развитие культуры" на 2015-2021 годы</t>
  </si>
  <si>
    <t>"Развитие культуры Кизнерского района на 2015-2021 годы"</t>
  </si>
  <si>
    <t xml:space="preserve">2021 год </t>
  </si>
  <si>
    <t>Приложение № 2 к муниципальной программе Кизнерского района "Развитие культуры" на 2015-2021 годы</t>
  </si>
  <si>
    <t xml:space="preserve">«Развитие культуры Кизнерского района   на 2015-2021 годы» </t>
  </si>
  <si>
    <t>2016-2021 годы</t>
  </si>
  <si>
    <t>«Развитие культуры на 2015 -2021 годы</t>
  </si>
  <si>
    <t>Обеспечение ежегодных поступлений в библиотечные фонды муниципальных библиотек района не менее 120 экз. документов на разных носителях в расчете на 1000 человек населения</t>
  </si>
  <si>
    <t xml:space="preserve">Управление культуры и туризма  </t>
  </si>
  <si>
    <t>Управление культуры  и туризма Администрации МО "Кизнерский  район"</t>
  </si>
  <si>
    <t>Содержание Управления культуры и туризма</t>
  </si>
  <si>
    <t>Регулярное освещение деятельности в средствах массовой информации, издание и распространение буклетов, афиш и других</t>
  </si>
  <si>
    <t>Приложение 3 к муниципальной программе Кизнерского района "Развитие культуры" на 2015-2021 годы</t>
  </si>
  <si>
    <t>2021 год</t>
  </si>
  <si>
    <t>Динамика  посещений пользователей библиотеки (реальных и удаленных) по сравнению с предыдущим годом</t>
  </si>
  <si>
    <t>процент</t>
  </si>
  <si>
    <t xml:space="preserve">Доля клубных формирований для детей и подростков от общего числа клубных формирований </t>
  </si>
  <si>
    <t xml:space="preserve">Организация и проведение культурно-массовых мероприятий: методических (семинары, конференции) </t>
  </si>
  <si>
    <t>Организация и проведение культурно-массовых мероприятий творческих (фестиваль, выставка, конкурс, смотр (платных)</t>
  </si>
  <si>
    <t xml:space="preserve"> Количество культурно-массовых мероприятий</t>
  </si>
  <si>
    <t>Организация и проведение культурно-массовых мероприятий: творческих (фестиваль, выставка, конкурс, смотр) бесплатных</t>
  </si>
  <si>
    <t xml:space="preserve">Публичный показ музейных предметов, музейных коллекций (в стационарных условиях) </t>
  </si>
  <si>
    <t>Количество обслуженных посетителей (в музее и вне музея)</t>
  </si>
  <si>
    <t>Количество выставок</t>
  </si>
  <si>
    <t>Публичный показ музейных предметов, музейных коллекций (в стационарных условиях) -платно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</si>
  <si>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</si>
  <si>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Публичный показ музейных предметов, музейных коллекций ( в стационарных условиях)-бесплатно</t>
  </si>
  <si>
    <t>Публичный показ музейных предметов, музейных коллекций (вне стационара)</t>
  </si>
  <si>
    <t>Доля опубликованных на экспозициях и выставках музейных предметов музейного фонда музея</t>
  </si>
  <si>
    <t>4, 2</t>
  </si>
  <si>
    <t>4, 3</t>
  </si>
  <si>
    <t>4, 5</t>
  </si>
  <si>
    <t>муниципальная программа "Развитие культуры Кизнерского района на 2015-2021 годы"</t>
  </si>
  <si>
    <t>Управление культуры  и туризма Администрации МО "Кизнерский район"</t>
  </si>
  <si>
    <t>0, 1</t>
  </si>
  <si>
    <t>1, 1</t>
  </si>
  <si>
    <t>4, 0</t>
  </si>
  <si>
    <t>4, 35</t>
  </si>
  <si>
    <t>41, 6</t>
  </si>
  <si>
    <t>6, 67</t>
  </si>
  <si>
    <t>151, 71</t>
  </si>
  <si>
    <t>156, 98</t>
  </si>
  <si>
    <t>154, 41</t>
  </si>
  <si>
    <t xml:space="preserve">                         </t>
  </si>
  <si>
    <t>Создание экспозиций (выставок) музеев, организация выездных выставок (вне стационара)</t>
  </si>
  <si>
    <t>Увеличение количества библиографических записей в электронном каталоге  библиотек Кизнерского района на 1,6% к 2021 году</t>
  </si>
  <si>
    <t>Увеличение количества проводимых мероприятиий</t>
  </si>
  <si>
    <r>
      <t>Приложение № 1 к постановлению Администрации МО "Кизнерский район " от</t>
    </r>
    <r>
      <rPr>
        <u val="single"/>
        <sz val="12"/>
        <rFont val="Times New Roman"/>
        <family val="1"/>
      </rPr>
      <t xml:space="preserve"> "18" января 2019 года № 17</t>
    </r>
  </si>
  <si>
    <r>
      <t xml:space="preserve">Приложение № 2 к постановлению Администрации МО "Кизнерский район" от </t>
    </r>
    <r>
      <rPr>
        <u val="single"/>
        <sz val="20"/>
        <rFont val="Times New Roman"/>
        <family val="1"/>
      </rPr>
      <t>"18"января 2019 года № 17</t>
    </r>
  </si>
  <si>
    <r>
      <t xml:space="preserve"> Приложение № 3 к постановлению Администрации МО "Кизнерский район"                           </t>
    </r>
    <r>
      <rPr>
        <u val="single"/>
        <sz val="10"/>
        <rFont val="Times New Roman"/>
        <family val="1"/>
      </rPr>
      <t>от "18" января  2019 года № 17</t>
    </r>
  </si>
  <si>
    <r>
      <t xml:space="preserve">Приложение № 4 к постановлению Администрации МО "Кизнерский район" от </t>
    </r>
    <r>
      <rPr>
        <u val="single"/>
        <sz val="10"/>
        <rFont val="Times New Roman"/>
        <family val="1"/>
      </rPr>
      <t xml:space="preserve"> "18" января  2019 года № 17</t>
    </r>
  </si>
  <si>
    <r>
      <t>Приложение № 6 к постановлению Администрации МО "Кизнерский район" от</t>
    </r>
    <r>
      <rPr>
        <u val="single"/>
        <sz val="10"/>
        <color indexed="8"/>
        <rFont val="Times New Roman"/>
        <family val="1"/>
      </rPr>
      <t xml:space="preserve"> "18" января 2019 года № 17</t>
    </r>
  </si>
  <si>
    <t>Приложение № 6 к муниципальной программе Кизнерского района "Развитие культуры" на 2015-2021 годы</t>
  </si>
  <si>
    <t>Приложение № 5 к  муниципальной программе Кизнерского района "Развитие культуры" на 2015-2021 годы</t>
  </si>
  <si>
    <r>
      <t>Приложение № 5 к постановлению Администрации МО "Кизнерский район"</t>
    </r>
    <r>
      <rPr>
        <u val="single"/>
        <sz val="10"/>
        <rFont val="Times New Roman"/>
        <family val="1"/>
      </rPr>
      <t xml:space="preserve"> от "18" января 2019 года № 17</t>
    </r>
  </si>
  <si>
    <t>Соотношение числа специалистов отрасли, прошедших аттестацию, переподготовку и повышение квалификации от общего числа специалистов отрасли</t>
  </si>
  <si>
    <t>14014,1</t>
  </si>
  <si>
    <t>5,2</t>
  </si>
  <si>
    <t>25,5</t>
  </si>
  <si>
    <t>0350160030</t>
  </si>
  <si>
    <t>110,120,240</t>
  </si>
  <si>
    <t>5590</t>
  </si>
  <si>
    <t>Обеспечение деятельности Управления культуры и туризма Администрации МО "Кизнерский район"</t>
  </si>
  <si>
    <t>2694</t>
  </si>
  <si>
    <t xml:space="preserve">«Развитие культуры» на 2015-2021 годы </t>
  </si>
  <si>
    <t>Приложение № 4 к муниципальной программе Кизнерского района "Развитие культуры" на 2015-2021 годы</t>
  </si>
  <si>
    <t>не менее  80</t>
  </si>
  <si>
    <t>5500</t>
  </si>
  <si>
    <t>2015-2021 годы</t>
  </si>
  <si>
    <t>Администрация  МО «Кизнерский район», Министерство культуры Удмуртской Республики</t>
  </si>
  <si>
    <t>Министерство культуры  Удмуртской Республики</t>
  </si>
  <si>
    <t>Увеличение доли публичных библиотек, подключенных к сети «интернет», в общем количестве библиотек до 78,2% к 2021 году</t>
  </si>
  <si>
    <t>Управление культуры  Администрации МО "Кизнерский  район"</t>
  </si>
  <si>
    <t>Развитие основных 15 видов декоративно-прикладного искусства при Центре искусства и ремесел</t>
  </si>
  <si>
    <t>Реализация установленных полномочий (функций) Управления культуры  и туризма Администрации муниципального образования «Кизнерский район»</t>
  </si>
  <si>
    <t>213</t>
  </si>
  <si>
    <t>5 800</t>
  </si>
  <si>
    <t>5530</t>
  </si>
  <si>
    <t>1163</t>
  </si>
  <si>
    <t>1005</t>
  </si>
  <si>
    <t>2693</t>
  </si>
  <si>
    <t>2015-2021</t>
  </si>
  <si>
    <t>Проведение встреч учащихся старших классов школ района с представителями организаций высшего и среднего профессионального образования в сфере культуры, с Главой муниципального образования, Главой администрации муниципального образования «Кизнерский район», Начальником Управления культуры и туризма, главами администрации поселений, руководителями муниципальных учреждений культуры в целях профессиональной ориентации</t>
  </si>
  <si>
    <t>Среднее число участников клубных формирований в расчете на 1000 человек населения - 137 человек, детей в возрасте до 14 лет -участников клубных формирований,  в расчете на 1000 детей в возрасте до 14 лет -326 человека</t>
  </si>
  <si>
    <t>Организация и проведение ежегодно не менее  500 культурно-массовых мероприятий на базе муниципальных  библиотек района</t>
  </si>
  <si>
    <t>Подключение к информационно-телекоммуникационной сети "Интернет" филиалов МУК "Кизнерская МЦРБ"</t>
  </si>
  <si>
    <t>59, 5</t>
  </si>
  <si>
    <t>Подключение к информационно-телекоммуникационной сети Интернет филиалов МУК "Кизнерская МЦРБ"</t>
  </si>
  <si>
    <t>Методический отдел МУК "Кизнерская МЦРБ"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</si>
</sst>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_р_."/>
    <numFmt numFmtId="181" formatCode="#,##0.0&quot;р.&quot;"/>
    <numFmt numFmtId="182" formatCode="#,##0.000"/>
    <numFmt numFmtId="183" formatCode="0.000"/>
    <numFmt numFmtId="184" formatCode="#,##0.00\ &quot;₽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.5"/>
      <color indexed="8"/>
      <name val="Times New Roman"/>
      <family val="1"/>
    </font>
    <font>
      <i/>
      <sz val="8.5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Calibri"/>
      <family val="2"/>
    </font>
    <font>
      <sz val="8.5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i/>
      <sz val="20"/>
      <name val="Times New Roman"/>
      <family val="1"/>
    </font>
    <font>
      <b/>
      <sz val="20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 CYR"/>
      <family val="0"/>
    </font>
    <font>
      <sz val="12"/>
      <color indexed="10"/>
      <name val="Times New Roman"/>
      <family val="1"/>
    </font>
    <font>
      <b/>
      <sz val="10"/>
      <name val="Calibri"/>
      <family val="2"/>
    </font>
    <font>
      <sz val="20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2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1" fontId="5" fillId="32" borderId="10" xfId="0" applyNumberFormat="1" applyFont="1" applyFill="1" applyBorder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 vertical="top" wrapText="1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5" fillId="0" borderId="13" xfId="0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5" fillId="0" borderId="0" xfId="0" applyFont="1" applyAlignment="1">
      <alignment horizontal="left"/>
    </xf>
    <xf numFmtId="0" fontId="30" fillId="0" borderId="10" xfId="0" applyFont="1" applyBorder="1" applyAlignment="1">
      <alignment horizontal="justify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49" fontId="5" fillId="32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2" fontId="3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2" fontId="5" fillId="32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5" fillId="32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top"/>
    </xf>
    <xf numFmtId="2" fontId="6" fillId="32" borderId="10" xfId="0" applyNumberFormat="1" applyFont="1" applyFill="1" applyBorder="1" applyAlignment="1">
      <alignment horizontal="center" vertical="top"/>
    </xf>
    <xf numFmtId="2" fontId="5" fillId="32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vertical="top"/>
    </xf>
    <xf numFmtId="0" fontId="76" fillId="0" borderId="10" xfId="0" applyFont="1" applyBorder="1" applyAlignment="1">
      <alignment horizontal="center" vertical="top"/>
    </xf>
    <xf numFmtId="0" fontId="5" fillId="33" borderId="12" xfId="0" applyFont="1" applyFill="1" applyBorder="1" applyAlignment="1">
      <alignment vertical="top" wrapText="1"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Fill="1" applyAlignment="1">
      <alignment horizontal="left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53" applyFont="1" applyFill="1" applyBorder="1" applyAlignment="1">
      <alignment horizontal="center" vertical="top" wrapText="1"/>
      <protection/>
    </xf>
    <xf numFmtId="179" fontId="18" fillId="0" borderId="10" xfId="53" applyNumberFormat="1" applyFont="1" applyFill="1" applyBorder="1" applyAlignment="1">
      <alignment horizontal="center" vertical="center"/>
      <protection/>
    </xf>
    <xf numFmtId="2" fontId="18" fillId="0" borderId="10" xfId="53" applyNumberFormat="1" applyFont="1" applyFill="1" applyBorder="1" applyAlignment="1">
      <alignment horizontal="center" vertical="center"/>
      <protection/>
    </xf>
    <xf numFmtId="179" fontId="18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vertical="top" wrapText="1"/>
    </xf>
    <xf numFmtId="179" fontId="20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1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top"/>
      <protection/>
    </xf>
    <xf numFmtId="0" fontId="18" fillId="0" borderId="10" xfId="53" applyFont="1" applyFill="1" applyBorder="1" applyAlignment="1">
      <alignment horizontal="center" vertical="top"/>
      <protection/>
    </xf>
    <xf numFmtId="0" fontId="20" fillId="0" borderId="10" xfId="0" applyFont="1" applyFill="1" applyBorder="1" applyAlignment="1">
      <alignment horizontal="left" vertical="top" wrapText="1"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18" fillId="0" borderId="10" xfId="54" applyFont="1" applyFill="1" applyBorder="1" applyAlignment="1">
      <alignment horizontal="center" vertical="top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top" wrapText="1"/>
    </xf>
    <xf numFmtId="172" fontId="18" fillId="0" borderId="10" xfId="53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4" applyNumberFormat="1" applyFont="1" applyFill="1" applyBorder="1" applyAlignment="1">
      <alignment horizontal="center" vertical="top"/>
      <protection/>
    </xf>
    <xf numFmtId="0" fontId="18" fillId="0" borderId="10" xfId="0" applyFont="1" applyFill="1" applyBorder="1" applyAlignment="1">
      <alignment horizontal="center" vertical="center"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 readingOrder="1"/>
    </xf>
    <xf numFmtId="0" fontId="21" fillId="0" borderId="10" xfId="0" applyFont="1" applyFill="1" applyBorder="1" applyAlignment="1">
      <alignment horizontal="center" vertical="top"/>
    </xf>
    <xf numFmtId="0" fontId="17" fillId="0" borderId="0" xfId="53" applyFont="1" applyFill="1">
      <alignment/>
      <protection/>
    </xf>
    <xf numFmtId="3" fontId="5" fillId="33" borderId="10" xfId="0" applyNumberFormat="1" applyFont="1" applyFill="1" applyBorder="1" applyAlignment="1">
      <alignment horizontal="center" vertical="top" wrapText="1"/>
    </xf>
    <xf numFmtId="0" fontId="18" fillId="0" borderId="0" xfId="53" applyFont="1" applyFill="1" applyAlignment="1">
      <alignment horizontal="left" vertical="top" wrapText="1"/>
      <protection/>
    </xf>
    <xf numFmtId="0" fontId="77" fillId="0" borderId="0" xfId="0" applyFont="1" applyAlignment="1">
      <alignment vertical="top" wrapText="1"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179" fontId="18" fillId="0" borderId="0" xfId="53" applyNumberFormat="1" applyFont="1" applyFill="1" applyBorder="1" applyAlignment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 wrapText="1"/>
    </xf>
    <xf numFmtId="1" fontId="20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2" fontId="18" fillId="0" borderId="0" xfId="53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top"/>
    </xf>
    <xf numFmtId="0" fontId="78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top" wrapText="1"/>
    </xf>
    <xf numFmtId="3" fontId="18" fillId="0" borderId="10" xfId="53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7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8" fillId="0" borderId="0" xfId="53" applyFont="1" applyFill="1" applyAlignment="1">
      <alignment horizontal="left" vertical="top" wrapText="1"/>
      <protection/>
    </xf>
    <xf numFmtId="0" fontId="18" fillId="0" borderId="0" xfId="53" applyFont="1" applyFill="1" applyAlignment="1">
      <alignment vertical="top" wrapText="1"/>
      <protection/>
    </xf>
    <xf numFmtId="0" fontId="77" fillId="0" borderId="0" xfId="0" applyFont="1" applyAlignment="1">
      <alignment vertical="top" wrapText="1"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0" xfId="53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53" applyFont="1" applyFill="1" applyAlignment="1">
      <alignment horizontal="left"/>
      <protection/>
    </xf>
    <xf numFmtId="0" fontId="18" fillId="0" borderId="0" xfId="53" applyFont="1" applyFill="1" applyAlignment="1">
      <alignment horizontal="center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horizontal="center" vertical="top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30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top"/>
    </xf>
    <xf numFmtId="0" fontId="5" fillId="32" borderId="17" xfId="0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rapulrayon.udmur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75" zoomScaleSheetLayoutView="75" zoomScalePageLayoutView="0" workbookViewId="0" topLeftCell="A40">
      <selection activeCell="N22" sqref="N22"/>
    </sheetView>
  </sheetViews>
  <sheetFormatPr defaultColWidth="9.140625" defaultRowHeight="15"/>
  <cols>
    <col min="1" max="1" width="4.28125" style="0" customWidth="1"/>
    <col min="2" max="2" width="5.00390625" style="0" customWidth="1"/>
    <col min="3" max="3" width="4.00390625" style="0" customWidth="1"/>
    <col min="4" max="4" width="43.57421875" style="0" customWidth="1"/>
    <col min="5" max="9" width="10.7109375" style="0" customWidth="1"/>
    <col min="10" max="10" width="13.28125" style="0" customWidth="1"/>
    <col min="11" max="12" width="10.7109375" style="0" customWidth="1"/>
    <col min="13" max="14" width="10.421875" style="0" bestFit="1" customWidth="1"/>
    <col min="15" max="15" width="10.421875" style="0" customWidth="1"/>
    <col min="16" max="16" width="10.421875" style="0" bestFit="1" customWidth="1"/>
    <col min="17" max="18" width="10.421875" style="0" customWidth="1"/>
  </cols>
  <sheetData>
    <row r="1" spans="1:18" ht="69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218" t="s">
        <v>388</v>
      </c>
      <c r="M1" s="219"/>
      <c r="N1" s="219"/>
      <c r="O1" s="219"/>
      <c r="P1" s="219"/>
      <c r="Q1" s="181"/>
      <c r="R1" s="181"/>
    </row>
    <row r="2" spans="1:18" ht="19.5" customHeight="1">
      <c r="A2" s="138"/>
      <c r="B2" s="138"/>
      <c r="C2" s="138"/>
      <c r="D2" s="138"/>
      <c r="E2" s="138"/>
      <c r="F2" s="138"/>
      <c r="G2" s="138"/>
      <c r="H2" s="138"/>
      <c r="I2" s="224"/>
      <c r="J2" s="225"/>
      <c r="K2" s="138"/>
      <c r="L2" s="217" t="s">
        <v>341</v>
      </c>
      <c r="M2" s="217"/>
      <c r="N2" s="217"/>
      <c r="O2" s="217"/>
      <c r="P2" s="217"/>
      <c r="Q2" s="180"/>
      <c r="R2" s="180"/>
    </row>
    <row r="3" spans="1:18" ht="5.25" customHeight="1">
      <c r="A3" s="138"/>
      <c r="B3" s="138"/>
      <c r="C3" s="138"/>
      <c r="D3" s="138"/>
      <c r="E3" s="138"/>
      <c r="F3" s="138"/>
      <c r="G3" s="138"/>
      <c r="H3" s="138"/>
      <c r="I3" s="139"/>
      <c r="J3" s="140"/>
      <c r="K3" s="138"/>
      <c r="L3" s="217"/>
      <c r="M3" s="217"/>
      <c r="N3" s="217"/>
      <c r="O3" s="217"/>
      <c r="P3" s="217"/>
      <c r="Q3" s="180"/>
      <c r="R3" s="180"/>
    </row>
    <row r="4" spans="1:18" ht="13.5" customHeight="1">
      <c r="A4" s="138"/>
      <c r="B4" s="138"/>
      <c r="C4" s="138"/>
      <c r="D4" s="138"/>
      <c r="E4" s="138"/>
      <c r="F4" s="138"/>
      <c r="G4" s="138"/>
      <c r="H4" s="138"/>
      <c r="I4" s="139"/>
      <c r="J4" s="140"/>
      <c r="K4" s="138"/>
      <c r="L4" s="217"/>
      <c r="M4" s="217"/>
      <c r="N4" s="217"/>
      <c r="O4" s="217"/>
      <c r="P4" s="217"/>
      <c r="Q4" s="180"/>
      <c r="R4" s="180"/>
    </row>
    <row r="5" spans="1:18" ht="6.75" customHeight="1">
      <c r="A5" s="138"/>
      <c r="B5" s="138"/>
      <c r="C5" s="138"/>
      <c r="D5" s="138"/>
      <c r="E5" s="138"/>
      <c r="F5" s="138"/>
      <c r="G5" s="138"/>
      <c r="H5" s="138"/>
      <c r="I5" s="139"/>
      <c r="J5" s="140"/>
      <c r="K5" s="138"/>
      <c r="L5" s="217"/>
      <c r="M5" s="217"/>
      <c r="N5" s="217"/>
      <c r="O5" s="217"/>
      <c r="P5" s="217"/>
      <c r="Q5" s="180"/>
      <c r="R5" s="180"/>
    </row>
    <row r="6" spans="1:18" ht="13.5" customHeight="1">
      <c r="A6" s="138"/>
      <c r="B6" s="138"/>
      <c r="C6" s="138"/>
      <c r="D6" s="138"/>
      <c r="E6" s="138"/>
      <c r="F6" s="138"/>
      <c r="G6" s="138"/>
      <c r="H6" s="138"/>
      <c r="I6" s="224"/>
      <c r="J6" s="225"/>
      <c r="K6" s="138"/>
      <c r="L6" s="217"/>
      <c r="M6" s="217"/>
      <c r="N6" s="217"/>
      <c r="O6" s="217"/>
      <c r="P6" s="217"/>
      <c r="Q6" s="180"/>
      <c r="R6" s="180"/>
    </row>
    <row r="7" spans="1:18" ht="13.5" customHeight="1">
      <c r="A7" s="138"/>
      <c r="B7" s="227" t="s">
        <v>176</v>
      </c>
      <c r="C7" s="227"/>
      <c r="D7" s="227"/>
      <c r="E7" s="227"/>
      <c r="F7" s="227"/>
      <c r="G7" s="227"/>
      <c r="H7" s="227"/>
      <c r="I7" s="227"/>
      <c r="J7" s="227"/>
      <c r="K7" s="138"/>
      <c r="L7" s="138"/>
      <c r="M7" s="138"/>
      <c r="N7" s="138"/>
      <c r="O7" s="138"/>
      <c r="P7" s="138"/>
      <c r="Q7" s="138"/>
      <c r="R7" s="138"/>
    </row>
    <row r="8" spans="1:18" ht="7.5" customHeight="1">
      <c r="A8" s="138"/>
      <c r="B8" s="141"/>
      <c r="C8" s="141"/>
      <c r="D8" s="141"/>
      <c r="E8" s="141"/>
      <c r="F8" s="141"/>
      <c r="G8" s="141"/>
      <c r="H8" s="141"/>
      <c r="I8" s="141"/>
      <c r="J8" s="141"/>
      <c r="K8" s="138"/>
      <c r="L8" s="138"/>
      <c r="M8" s="138"/>
      <c r="N8" s="138"/>
      <c r="O8" s="138"/>
      <c r="P8" s="138"/>
      <c r="Q8" s="138"/>
      <c r="R8" s="138"/>
    </row>
    <row r="9" spans="1:18" ht="21" customHeight="1">
      <c r="A9" s="226" t="s">
        <v>103</v>
      </c>
      <c r="B9" s="224"/>
      <c r="C9" s="224"/>
      <c r="D9" s="224"/>
      <c r="E9" s="226" t="s">
        <v>342</v>
      </c>
      <c r="F9" s="226"/>
      <c r="G9" s="226"/>
      <c r="H9" s="226"/>
      <c r="I9" s="226"/>
      <c r="J9" s="226"/>
      <c r="K9" s="138"/>
      <c r="L9" s="138"/>
      <c r="M9" s="138"/>
      <c r="N9" s="138"/>
      <c r="O9" s="138"/>
      <c r="P9" s="138"/>
      <c r="Q9" s="138"/>
      <c r="R9" s="138"/>
    </row>
    <row r="10" spans="1:18" ht="7.5" customHeight="1">
      <c r="A10" s="138"/>
      <c r="B10" s="226"/>
      <c r="C10" s="226"/>
      <c r="D10" s="226"/>
      <c r="E10" s="231"/>
      <c r="F10" s="231"/>
      <c r="G10" s="231"/>
      <c r="H10" s="231"/>
      <c r="I10" s="231"/>
      <c r="J10" s="231"/>
      <c r="K10" s="138"/>
      <c r="L10" s="138"/>
      <c r="M10" s="138"/>
      <c r="N10" s="138"/>
      <c r="O10" s="138"/>
      <c r="P10" s="138"/>
      <c r="Q10" s="138"/>
      <c r="R10" s="138"/>
    </row>
    <row r="11" spans="1:18" s="8" customFormat="1" ht="18" customHeight="1">
      <c r="A11" s="226" t="s">
        <v>104</v>
      </c>
      <c r="B11" s="224"/>
      <c r="C11" s="224"/>
      <c r="D11" s="224"/>
      <c r="E11" s="226" t="s">
        <v>374</v>
      </c>
      <c r="F11" s="226"/>
      <c r="G11" s="226"/>
      <c r="H11" s="226"/>
      <c r="I11" s="226"/>
      <c r="J11" s="226"/>
      <c r="K11" s="238"/>
      <c r="L11" s="238"/>
      <c r="M11" s="138"/>
      <c r="N11" s="138"/>
      <c r="O11" s="138"/>
      <c r="P11" s="138"/>
      <c r="Q11" s="138"/>
      <c r="R11" s="138"/>
    </row>
    <row r="12" spans="1:18" s="8" customFormat="1" ht="14.25" customHeight="1">
      <c r="A12" s="142"/>
      <c r="B12" s="139"/>
      <c r="C12" s="139"/>
      <c r="D12" s="139"/>
      <c r="E12" s="142"/>
      <c r="F12" s="142"/>
      <c r="G12" s="142"/>
      <c r="H12" s="142"/>
      <c r="I12" s="142"/>
      <c r="J12" s="142"/>
      <c r="K12" s="138"/>
      <c r="L12" s="138"/>
      <c r="M12" s="138"/>
      <c r="N12" s="138"/>
      <c r="O12" s="138"/>
      <c r="P12" s="138"/>
      <c r="Q12" s="138"/>
      <c r="R12" s="138"/>
    </row>
    <row r="13" spans="1:18" ht="22.5" customHeight="1">
      <c r="A13" s="234" t="s">
        <v>42</v>
      </c>
      <c r="B13" s="235"/>
      <c r="C13" s="221" t="s">
        <v>21</v>
      </c>
      <c r="D13" s="221" t="s">
        <v>23</v>
      </c>
      <c r="E13" s="221" t="s">
        <v>22</v>
      </c>
      <c r="F13" s="228" t="s">
        <v>26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30"/>
      <c r="Q13" s="185"/>
      <c r="R13" s="185"/>
    </row>
    <row r="14" spans="1:18" ht="87" customHeight="1">
      <c r="A14" s="236"/>
      <c r="B14" s="237"/>
      <c r="C14" s="232"/>
      <c r="D14" s="222"/>
      <c r="E14" s="222"/>
      <c r="F14" s="143" t="s">
        <v>105</v>
      </c>
      <c r="G14" s="143" t="s">
        <v>106</v>
      </c>
      <c r="H14" s="143" t="s">
        <v>72</v>
      </c>
      <c r="I14" s="143" t="s">
        <v>73</v>
      </c>
      <c r="J14" s="143" t="s">
        <v>74</v>
      </c>
      <c r="K14" s="143" t="s">
        <v>75</v>
      </c>
      <c r="L14" s="143" t="s">
        <v>76</v>
      </c>
      <c r="M14" s="143" t="s">
        <v>77</v>
      </c>
      <c r="N14" s="143" t="s">
        <v>78</v>
      </c>
      <c r="O14" s="143" t="s">
        <v>20</v>
      </c>
      <c r="P14" s="207" t="s">
        <v>343</v>
      </c>
      <c r="Q14" s="185"/>
      <c r="R14" s="185"/>
    </row>
    <row r="15" spans="1:18" ht="27.75" customHeight="1">
      <c r="A15" s="144" t="s">
        <v>59</v>
      </c>
      <c r="B15" s="144" t="s">
        <v>43</v>
      </c>
      <c r="C15" s="233"/>
      <c r="D15" s="223"/>
      <c r="E15" s="223"/>
      <c r="F15" s="143" t="s">
        <v>24</v>
      </c>
      <c r="G15" s="143" t="s">
        <v>24</v>
      </c>
      <c r="H15" s="143" t="s">
        <v>24</v>
      </c>
      <c r="I15" s="143" t="s">
        <v>24</v>
      </c>
      <c r="J15" s="143" t="s">
        <v>24</v>
      </c>
      <c r="K15" s="143" t="s">
        <v>24</v>
      </c>
      <c r="L15" s="183" t="s">
        <v>24</v>
      </c>
      <c r="M15" s="183" t="s">
        <v>24</v>
      </c>
      <c r="N15" s="183" t="s">
        <v>25</v>
      </c>
      <c r="O15" s="183" t="s">
        <v>25</v>
      </c>
      <c r="P15" s="182" t="s">
        <v>25</v>
      </c>
      <c r="Q15" s="185"/>
      <c r="R15" s="185"/>
    </row>
    <row r="16" spans="1:18" ht="23.25" customHeight="1">
      <c r="A16" s="145" t="s">
        <v>52</v>
      </c>
      <c r="B16" s="144"/>
      <c r="C16" s="144"/>
      <c r="D16" s="220" t="s">
        <v>373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185"/>
      <c r="R16" s="185"/>
    </row>
    <row r="17" spans="1:18" ht="18.75" customHeight="1">
      <c r="A17" s="145" t="s">
        <v>52</v>
      </c>
      <c r="B17" s="145" t="s">
        <v>46</v>
      </c>
      <c r="C17" s="144"/>
      <c r="D17" s="220" t="s">
        <v>217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185"/>
      <c r="R17" s="185"/>
    </row>
    <row r="18" spans="1:18" ht="37.5" customHeight="1">
      <c r="A18" s="145" t="s">
        <v>52</v>
      </c>
      <c r="B18" s="145" t="s">
        <v>46</v>
      </c>
      <c r="C18" s="144">
        <v>1</v>
      </c>
      <c r="D18" s="146" t="s">
        <v>189</v>
      </c>
      <c r="E18" s="143" t="s">
        <v>108</v>
      </c>
      <c r="F18" s="143">
        <v>77.42</v>
      </c>
      <c r="G18" s="143">
        <v>77.42</v>
      </c>
      <c r="H18" s="143">
        <v>96</v>
      </c>
      <c r="I18" s="143">
        <v>96</v>
      </c>
      <c r="J18" s="143">
        <v>100</v>
      </c>
      <c r="K18" s="143">
        <v>100</v>
      </c>
      <c r="L18" s="143">
        <v>100</v>
      </c>
      <c r="M18" s="143">
        <v>95.83</v>
      </c>
      <c r="N18" s="143">
        <v>95.83</v>
      </c>
      <c r="O18" s="143">
        <v>95.83</v>
      </c>
      <c r="P18" s="182">
        <v>95.83</v>
      </c>
      <c r="Q18" s="185"/>
      <c r="R18" s="185"/>
    </row>
    <row r="19" spans="1:18" ht="65.25" customHeight="1">
      <c r="A19" s="145" t="s">
        <v>52</v>
      </c>
      <c r="B19" s="145" t="s">
        <v>46</v>
      </c>
      <c r="C19" s="144">
        <v>2</v>
      </c>
      <c r="D19" s="147" t="s">
        <v>107</v>
      </c>
      <c r="E19" s="148" t="s">
        <v>108</v>
      </c>
      <c r="F19" s="149">
        <v>0.5</v>
      </c>
      <c r="G19" s="149">
        <v>0.6</v>
      </c>
      <c r="H19" s="149">
        <v>0.8</v>
      </c>
      <c r="I19" s="149">
        <v>0.9</v>
      </c>
      <c r="J19" s="149">
        <v>1</v>
      </c>
      <c r="K19" s="150" t="s">
        <v>376</v>
      </c>
      <c r="L19" s="144">
        <v>11</v>
      </c>
      <c r="M19" s="144">
        <v>1.3</v>
      </c>
      <c r="N19" s="144">
        <v>1.4</v>
      </c>
      <c r="O19" s="144">
        <v>1.5</v>
      </c>
      <c r="P19" s="144">
        <v>1.6</v>
      </c>
      <c r="Q19" s="186"/>
      <c r="R19" s="186"/>
    </row>
    <row r="20" spans="1:18" ht="57.75" customHeight="1">
      <c r="A20" s="145" t="s">
        <v>52</v>
      </c>
      <c r="B20" s="145" t="s">
        <v>46</v>
      </c>
      <c r="C20" s="144">
        <v>3</v>
      </c>
      <c r="D20" s="147" t="s">
        <v>178</v>
      </c>
      <c r="E20" s="148" t="s">
        <v>108</v>
      </c>
      <c r="F20" s="149">
        <v>8.3</v>
      </c>
      <c r="G20" s="149">
        <v>12.5</v>
      </c>
      <c r="H20" s="149">
        <v>17</v>
      </c>
      <c r="I20" s="149" t="s">
        <v>379</v>
      </c>
      <c r="J20" s="149" t="s">
        <v>379</v>
      </c>
      <c r="K20" s="149">
        <v>50</v>
      </c>
      <c r="L20" s="149">
        <v>58.3</v>
      </c>
      <c r="M20" s="149">
        <v>65.2</v>
      </c>
      <c r="N20" s="149">
        <v>69.5</v>
      </c>
      <c r="O20" s="149">
        <v>73.9</v>
      </c>
      <c r="P20" s="149">
        <v>78.2</v>
      </c>
      <c r="Q20" s="187"/>
      <c r="R20" s="187"/>
    </row>
    <row r="21" spans="1:18" ht="39" customHeight="1">
      <c r="A21" s="145" t="s">
        <v>52</v>
      </c>
      <c r="B21" s="145" t="s">
        <v>46</v>
      </c>
      <c r="C21" s="144">
        <v>4</v>
      </c>
      <c r="D21" s="146" t="s">
        <v>109</v>
      </c>
      <c r="E21" s="143" t="s">
        <v>108</v>
      </c>
      <c r="F21" s="151">
        <v>63.3</v>
      </c>
      <c r="G21" s="151">
        <v>60.8</v>
      </c>
      <c r="H21" s="151">
        <v>59.7</v>
      </c>
      <c r="I21" s="151">
        <v>61.8</v>
      </c>
      <c r="J21" s="151">
        <v>58.1</v>
      </c>
      <c r="K21" s="144">
        <v>58</v>
      </c>
      <c r="L21" s="144">
        <v>59.6</v>
      </c>
      <c r="M21" s="144">
        <v>65.3</v>
      </c>
      <c r="N21" s="144">
        <v>59.5</v>
      </c>
      <c r="O21" s="144" t="s">
        <v>427</v>
      </c>
      <c r="P21" s="144">
        <v>59.5</v>
      </c>
      <c r="Q21" s="186"/>
      <c r="R21" s="186"/>
    </row>
    <row r="22" spans="1:18" ht="39" customHeight="1">
      <c r="A22" s="145" t="s">
        <v>52</v>
      </c>
      <c r="B22" s="145" t="s">
        <v>46</v>
      </c>
      <c r="C22" s="144">
        <v>5</v>
      </c>
      <c r="D22" s="152" t="s">
        <v>256</v>
      </c>
      <c r="E22" s="143" t="s">
        <v>123</v>
      </c>
      <c r="F22" s="153">
        <v>5.8</v>
      </c>
      <c r="G22" s="151">
        <v>5.6</v>
      </c>
      <c r="H22" s="154">
        <v>5.6</v>
      </c>
      <c r="I22" s="151">
        <v>5.9</v>
      </c>
      <c r="J22" s="151">
        <v>5.4</v>
      </c>
      <c r="K22" s="144">
        <v>5.4</v>
      </c>
      <c r="L22" s="144">
        <v>5.5</v>
      </c>
      <c r="M22" s="144">
        <v>7.4</v>
      </c>
      <c r="N22" s="144">
        <v>5.5</v>
      </c>
      <c r="O22" s="144">
        <v>5.5</v>
      </c>
      <c r="P22" s="144">
        <v>5.5</v>
      </c>
      <c r="Q22" s="186"/>
      <c r="R22" s="186"/>
    </row>
    <row r="23" spans="1:18" ht="87" customHeight="1">
      <c r="A23" s="145" t="s">
        <v>52</v>
      </c>
      <c r="B23" s="145" t="s">
        <v>46</v>
      </c>
      <c r="C23" s="144">
        <v>6</v>
      </c>
      <c r="D23" s="155" t="s">
        <v>255</v>
      </c>
      <c r="E23" s="143" t="s">
        <v>123</v>
      </c>
      <c r="F23" s="156">
        <v>340</v>
      </c>
      <c r="G23" s="156">
        <v>330</v>
      </c>
      <c r="H23" s="156">
        <v>320</v>
      </c>
      <c r="I23" s="156">
        <v>330</v>
      </c>
      <c r="J23" s="156">
        <v>330</v>
      </c>
      <c r="K23" s="209">
        <v>1045</v>
      </c>
      <c r="L23" s="209">
        <v>717</v>
      </c>
      <c r="M23" s="209">
        <v>1476</v>
      </c>
      <c r="N23" s="144">
        <v>500</v>
      </c>
      <c r="O23" s="144">
        <v>500</v>
      </c>
      <c r="P23" s="144">
        <v>500</v>
      </c>
      <c r="Q23" s="186"/>
      <c r="R23" s="186"/>
    </row>
    <row r="24" spans="1:18" s="11" customFormat="1" ht="16.5" customHeight="1">
      <c r="A24" s="145" t="s">
        <v>52</v>
      </c>
      <c r="B24" s="145" t="s">
        <v>47</v>
      </c>
      <c r="C24" s="144"/>
      <c r="D24" s="228" t="s">
        <v>110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185"/>
      <c r="R24" s="185"/>
    </row>
    <row r="25" spans="1:18" ht="53.25" customHeight="1">
      <c r="A25" s="157" t="s">
        <v>52</v>
      </c>
      <c r="B25" s="157" t="s">
        <v>47</v>
      </c>
      <c r="C25" s="158">
        <v>1</v>
      </c>
      <c r="D25" s="159" t="s">
        <v>180</v>
      </c>
      <c r="E25" s="148" t="s">
        <v>108</v>
      </c>
      <c r="F25" s="151">
        <v>143.44</v>
      </c>
      <c r="G25" s="160">
        <v>133.69</v>
      </c>
      <c r="H25" s="160">
        <v>154.44</v>
      </c>
      <c r="I25" s="160" t="s">
        <v>383</v>
      </c>
      <c r="J25" s="160" t="s">
        <v>381</v>
      </c>
      <c r="K25" s="144" t="s">
        <v>382</v>
      </c>
      <c r="L25" s="144">
        <v>157.83</v>
      </c>
      <c r="M25" s="144">
        <v>161.33</v>
      </c>
      <c r="N25" s="144">
        <v>160.85</v>
      </c>
      <c r="O25" s="144">
        <v>163.37</v>
      </c>
      <c r="P25" s="144">
        <v>163.37</v>
      </c>
      <c r="Q25" s="186"/>
      <c r="R25" s="186"/>
    </row>
    <row r="26" spans="1:18" ht="66.75" customHeight="1">
      <c r="A26" s="157" t="s">
        <v>52</v>
      </c>
      <c r="B26" s="157" t="s">
        <v>47</v>
      </c>
      <c r="C26" s="158">
        <v>2</v>
      </c>
      <c r="D26" s="161" t="s">
        <v>246</v>
      </c>
      <c r="E26" s="148" t="s">
        <v>84</v>
      </c>
      <c r="F26" s="154" t="s">
        <v>101</v>
      </c>
      <c r="G26" s="154" t="s">
        <v>101</v>
      </c>
      <c r="H26" s="154" t="s">
        <v>101</v>
      </c>
      <c r="I26" s="154" t="s">
        <v>101</v>
      </c>
      <c r="J26" s="154" t="s">
        <v>101</v>
      </c>
      <c r="K26" s="209">
        <v>2278</v>
      </c>
      <c r="L26" s="209">
        <v>3465</v>
      </c>
      <c r="M26" s="209">
        <v>3148</v>
      </c>
      <c r="N26" s="209">
        <v>3120</v>
      </c>
      <c r="O26" s="209">
        <v>3127</v>
      </c>
      <c r="P26" s="209">
        <v>3132</v>
      </c>
      <c r="Q26" s="186"/>
      <c r="R26" s="186"/>
    </row>
    <row r="27" spans="1:18" ht="53.25" customHeight="1">
      <c r="A27" s="157" t="s">
        <v>52</v>
      </c>
      <c r="B27" s="157" t="s">
        <v>47</v>
      </c>
      <c r="C27" s="158">
        <v>3</v>
      </c>
      <c r="D27" s="147" t="s">
        <v>88</v>
      </c>
      <c r="E27" s="162" t="s">
        <v>83</v>
      </c>
      <c r="F27" s="163">
        <v>111</v>
      </c>
      <c r="G27" s="163">
        <v>115</v>
      </c>
      <c r="H27" s="163">
        <v>116</v>
      </c>
      <c r="I27" s="163">
        <v>116</v>
      </c>
      <c r="J27" s="163">
        <v>127</v>
      </c>
      <c r="K27" s="163">
        <v>129</v>
      </c>
      <c r="L27" s="163">
        <v>131</v>
      </c>
      <c r="M27" s="163">
        <v>137</v>
      </c>
      <c r="N27" s="163">
        <v>137</v>
      </c>
      <c r="O27" s="163">
        <v>137</v>
      </c>
      <c r="P27" s="163">
        <v>137</v>
      </c>
      <c r="Q27" s="188"/>
      <c r="R27" s="188"/>
    </row>
    <row r="28" spans="1:18" ht="55.5" customHeight="1">
      <c r="A28" s="157" t="s">
        <v>52</v>
      </c>
      <c r="B28" s="157" t="s">
        <v>47</v>
      </c>
      <c r="C28" s="158">
        <v>4</v>
      </c>
      <c r="D28" s="147" t="s">
        <v>89</v>
      </c>
      <c r="E28" s="162" t="s">
        <v>83</v>
      </c>
      <c r="F28" s="163">
        <v>281</v>
      </c>
      <c r="G28" s="163">
        <v>267</v>
      </c>
      <c r="H28" s="163">
        <v>268</v>
      </c>
      <c r="I28" s="163">
        <v>268</v>
      </c>
      <c r="J28" s="163">
        <v>268</v>
      </c>
      <c r="K28" s="163">
        <v>325</v>
      </c>
      <c r="L28" s="163">
        <v>302</v>
      </c>
      <c r="M28" s="163">
        <v>326</v>
      </c>
      <c r="N28" s="163">
        <v>326</v>
      </c>
      <c r="O28" s="163">
        <v>326</v>
      </c>
      <c r="P28" s="163">
        <v>326</v>
      </c>
      <c r="Q28" s="188"/>
      <c r="R28" s="188"/>
    </row>
    <row r="29" spans="1:18" ht="72" customHeight="1">
      <c r="A29" s="157" t="s">
        <v>52</v>
      </c>
      <c r="B29" s="157" t="s">
        <v>47</v>
      </c>
      <c r="C29" s="158">
        <v>5</v>
      </c>
      <c r="D29" s="164" t="s">
        <v>181</v>
      </c>
      <c r="E29" s="148" t="s">
        <v>108</v>
      </c>
      <c r="F29" s="165">
        <v>303</v>
      </c>
      <c r="G29" s="165">
        <v>303</v>
      </c>
      <c r="H29" s="165">
        <v>303</v>
      </c>
      <c r="I29" s="165">
        <f>H29*1.03</f>
        <v>312.09000000000003</v>
      </c>
      <c r="J29" s="165">
        <f>I29*1.03</f>
        <v>321.45270000000005</v>
      </c>
      <c r="K29" s="166">
        <f>J29*1.02</f>
        <v>327.88175400000006</v>
      </c>
      <c r="L29" s="166">
        <f>K29*1.02</f>
        <v>334.43938908000007</v>
      </c>
      <c r="M29" s="166">
        <v>249</v>
      </c>
      <c r="N29" s="166">
        <f>M29</f>
        <v>249</v>
      </c>
      <c r="O29" s="166">
        <v>251</v>
      </c>
      <c r="P29" s="166">
        <v>253</v>
      </c>
      <c r="Q29" s="189"/>
      <c r="R29" s="189"/>
    </row>
    <row r="30" spans="1:18" ht="59.25" customHeight="1">
      <c r="A30" s="157" t="s">
        <v>52</v>
      </c>
      <c r="B30" s="157" t="s">
        <v>47</v>
      </c>
      <c r="C30" s="158">
        <v>6</v>
      </c>
      <c r="D30" s="159" t="s">
        <v>182</v>
      </c>
      <c r="E30" s="148" t="s">
        <v>84</v>
      </c>
      <c r="F30" s="154">
        <v>5</v>
      </c>
      <c r="G30" s="154">
        <v>5</v>
      </c>
      <c r="H30" s="154">
        <v>5</v>
      </c>
      <c r="I30" s="154">
        <v>5</v>
      </c>
      <c r="J30" s="154">
        <v>5</v>
      </c>
      <c r="K30" s="167">
        <v>5</v>
      </c>
      <c r="L30" s="167">
        <v>6</v>
      </c>
      <c r="M30" s="167">
        <v>6</v>
      </c>
      <c r="N30" s="167">
        <v>6</v>
      </c>
      <c r="O30" s="167">
        <v>6</v>
      </c>
      <c r="P30" s="167">
        <v>6</v>
      </c>
      <c r="Q30" s="190"/>
      <c r="R30" s="190"/>
    </row>
    <row r="31" spans="1:18" ht="54" customHeight="1">
      <c r="A31" s="157" t="s">
        <v>52</v>
      </c>
      <c r="B31" s="157" t="s">
        <v>47</v>
      </c>
      <c r="C31" s="158">
        <v>7</v>
      </c>
      <c r="D31" s="159" t="s">
        <v>190</v>
      </c>
      <c r="E31" s="148" t="s">
        <v>84</v>
      </c>
      <c r="F31" s="154">
        <v>25</v>
      </c>
      <c r="G31" s="154">
        <v>25</v>
      </c>
      <c r="H31" s="154">
        <v>25</v>
      </c>
      <c r="I31" s="154">
        <v>25</v>
      </c>
      <c r="J31" s="154">
        <v>25</v>
      </c>
      <c r="K31" s="167">
        <v>25</v>
      </c>
      <c r="L31" s="167">
        <v>25</v>
      </c>
      <c r="M31" s="167">
        <v>25</v>
      </c>
      <c r="N31" s="167">
        <v>25</v>
      </c>
      <c r="O31" s="167">
        <v>25</v>
      </c>
      <c r="P31" s="167">
        <v>25</v>
      </c>
      <c r="Q31" s="190"/>
      <c r="R31" s="190"/>
    </row>
    <row r="32" spans="1:18" ht="118.5" customHeight="1">
      <c r="A32" s="157" t="s">
        <v>52</v>
      </c>
      <c r="B32" s="157" t="s">
        <v>52</v>
      </c>
      <c r="C32" s="158">
        <v>8</v>
      </c>
      <c r="D32" s="168" t="s">
        <v>183</v>
      </c>
      <c r="E32" s="148" t="s">
        <v>108</v>
      </c>
      <c r="F32" s="154">
        <v>11.94</v>
      </c>
      <c r="G32" s="154">
        <v>3.23</v>
      </c>
      <c r="H32" s="154">
        <v>3.39</v>
      </c>
      <c r="I32" s="154" t="s">
        <v>380</v>
      </c>
      <c r="J32" s="154">
        <v>0</v>
      </c>
      <c r="K32" s="167" t="s">
        <v>377</v>
      </c>
      <c r="L32" s="167" t="s">
        <v>378</v>
      </c>
      <c r="M32" s="167">
        <v>4.17</v>
      </c>
      <c r="N32" s="167">
        <v>9.09</v>
      </c>
      <c r="O32" s="167">
        <v>9.09</v>
      </c>
      <c r="P32" s="144">
        <v>9.09</v>
      </c>
      <c r="Q32" s="186"/>
      <c r="R32" s="186"/>
    </row>
    <row r="33" spans="1:18" ht="29.25" customHeight="1">
      <c r="A33" s="145" t="s">
        <v>52</v>
      </c>
      <c r="B33" s="145" t="s">
        <v>52</v>
      </c>
      <c r="C33" s="144"/>
      <c r="D33" s="220" t="s">
        <v>111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185"/>
      <c r="R33" s="185"/>
    </row>
    <row r="34" spans="1:18" ht="71.25" customHeight="1">
      <c r="A34" s="157" t="s">
        <v>52</v>
      </c>
      <c r="B34" s="157" t="s">
        <v>52</v>
      </c>
      <c r="C34" s="158">
        <v>1</v>
      </c>
      <c r="D34" s="147" t="s">
        <v>112</v>
      </c>
      <c r="E34" s="148" t="s">
        <v>108</v>
      </c>
      <c r="F34" s="169">
        <v>65</v>
      </c>
      <c r="G34" s="169">
        <v>67</v>
      </c>
      <c r="H34" s="169">
        <v>68</v>
      </c>
      <c r="I34" s="169">
        <v>62.4</v>
      </c>
      <c r="J34" s="169">
        <v>66.7</v>
      </c>
      <c r="K34" s="169">
        <v>62.8</v>
      </c>
      <c r="L34" s="169">
        <v>63</v>
      </c>
      <c r="M34" s="169">
        <v>74</v>
      </c>
      <c r="N34" s="169">
        <v>75</v>
      </c>
      <c r="O34" s="169">
        <v>76</v>
      </c>
      <c r="P34" s="169">
        <v>76</v>
      </c>
      <c r="Q34" s="191"/>
      <c r="R34" s="191"/>
    </row>
    <row r="35" spans="1:18" ht="66.75" customHeight="1">
      <c r="A35" s="157" t="s">
        <v>52</v>
      </c>
      <c r="B35" s="157" t="s">
        <v>52</v>
      </c>
      <c r="C35" s="158">
        <v>2</v>
      </c>
      <c r="D35" s="147" t="s">
        <v>113</v>
      </c>
      <c r="E35" s="148" t="s">
        <v>114</v>
      </c>
      <c r="F35" s="150">
        <v>0.28</v>
      </c>
      <c r="G35" s="150">
        <v>0.3</v>
      </c>
      <c r="H35" s="150">
        <v>0.3</v>
      </c>
      <c r="I35" s="150">
        <v>0.4</v>
      </c>
      <c r="J35" s="150">
        <v>0.29</v>
      </c>
      <c r="K35" s="144">
        <v>0.52</v>
      </c>
      <c r="L35" s="144">
        <v>0.58</v>
      </c>
      <c r="M35" s="144">
        <v>0.65</v>
      </c>
      <c r="N35" s="144">
        <v>0.68</v>
      </c>
      <c r="O35" s="144">
        <v>0.7</v>
      </c>
      <c r="P35" s="150">
        <v>0.71</v>
      </c>
      <c r="Q35" s="192"/>
      <c r="R35" s="192"/>
    </row>
    <row r="36" spans="1:18" ht="84.75" customHeight="1">
      <c r="A36" s="157" t="s">
        <v>52</v>
      </c>
      <c r="B36" s="157" t="s">
        <v>52</v>
      </c>
      <c r="C36" s="158">
        <v>3</v>
      </c>
      <c r="D36" s="147" t="s">
        <v>115</v>
      </c>
      <c r="E36" s="148" t="s">
        <v>84</v>
      </c>
      <c r="F36" s="145" t="s">
        <v>116</v>
      </c>
      <c r="G36" s="170">
        <v>0</v>
      </c>
      <c r="H36" s="170">
        <v>30</v>
      </c>
      <c r="I36" s="170">
        <v>31</v>
      </c>
      <c r="J36" s="170">
        <v>31</v>
      </c>
      <c r="K36" s="144">
        <v>40</v>
      </c>
      <c r="L36" s="144">
        <v>45</v>
      </c>
      <c r="M36" s="144">
        <v>50</v>
      </c>
      <c r="N36" s="144">
        <v>55</v>
      </c>
      <c r="O36" s="144">
        <v>60</v>
      </c>
      <c r="P36" s="144">
        <v>65</v>
      </c>
      <c r="Q36" s="186"/>
      <c r="R36" s="186"/>
    </row>
    <row r="37" spans="1:18" ht="54" customHeight="1">
      <c r="A37" s="157" t="s">
        <v>52</v>
      </c>
      <c r="B37" s="157" t="s">
        <v>52</v>
      </c>
      <c r="C37" s="158">
        <v>4</v>
      </c>
      <c r="D37" s="147" t="s">
        <v>117</v>
      </c>
      <c r="E37" s="148" t="s">
        <v>84</v>
      </c>
      <c r="F37" s="170">
        <v>0</v>
      </c>
      <c r="G37" s="170">
        <v>0</v>
      </c>
      <c r="H37" s="170">
        <v>1</v>
      </c>
      <c r="I37" s="170">
        <v>1</v>
      </c>
      <c r="J37" s="170">
        <v>1</v>
      </c>
      <c r="K37" s="144">
        <v>2</v>
      </c>
      <c r="L37" s="144">
        <v>2</v>
      </c>
      <c r="M37" s="144">
        <v>2</v>
      </c>
      <c r="N37" s="144">
        <v>2</v>
      </c>
      <c r="O37" s="144">
        <v>2</v>
      </c>
      <c r="P37" s="144">
        <v>2</v>
      </c>
      <c r="Q37" s="186"/>
      <c r="R37" s="186"/>
    </row>
    <row r="38" spans="1:18" ht="64.5" customHeight="1">
      <c r="A38" s="157" t="s">
        <v>52</v>
      </c>
      <c r="B38" s="157" t="s">
        <v>52</v>
      </c>
      <c r="C38" s="158">
        <v>5</v>
      </c>
      <c r="D38" s="147" t="s">
        <v>118</v>
      </c>
      <c r="E38" s="148" t="s">
        <v>119</v>
      </c>
      <c r="F38" s="170" t="s">
        <v>120</v>
      </c>
      <c r="G38" s="170" t="s">
        <v>120</v>
      </c>
      <c r="H38" s="170">
        <v>7</v>
      </c>
      <c r="I38" s="170">
        <v>7</v>
      </c>
      <c r="J38" s="149">
        <v>21.4</v>
      </c>
      <c r="K38" s="144">
        <v>25</v>
      </c>
      <c r="L38" s="144">
        <v>30</v>
      </c>
      <c r="M38" s="144">
        <v>35</v>
      </c>
      <c r="N38" s="144">
        <v>40</v>
      </c>
      <c r="O38" s="144">
        <v>50</v>
      </c>
      <c r="P38" s="144">
        <v>50</v>
      </c>
      <c r="Q38" s="186"/>
      <c r="R38" s="186"/>
    </row>
    <row r="39" spans="1:18" ht="37.5" customHeight="1">
      <c r="A39" s="157" t="s">
        <v>52</v>
      </c>
      <c r="B39" s="157" t="s">
        <v>52</v>
      </c>
      <c r="C39" s="158">
        <v>6</v>
      </c>
      <c r="D39" s="147" t="s">
        <v>224</v>
      </c>
      <c r="E39" s="148" t="s">
        <v>225</v>
      </c>
      <c r="F39" s="150">
        <v>0.12</v>
      </c>
      <c r="G39" s="150">
        <v>0.14</v>
      </c>
      <c r="H39" s="150">
        <v>0.17</v>
      </c>
      <c r="I39" s="150">
        <v>0.18</v>
      </c>
      <c r="J39" s="150">
        <v>0.18</v>
      </c>
      <c r="K39" s="150">
        <v>0.2</v>
      </c>
      <c r="L39" s="150">
        <v>0.21</v>
      </c>
      <c r="M39" s="150">
        <v>0.23</v>
      </c>
      <c r="N39" s="150">
        <v>0.24</v>
      </c>
      <c r="O39" s="150">
        <v>0.25</v>
      </c>
      <c r="P39" s="150">
        <v>0.26</v>
      </c>
      <c r="Q39" s="192"/>
      <c r="R39" s="192"/>
    </row>
    <row r="40" spans="1:18" s="11" customFormat="1" ht="29.25" customHeight="1">
      <c r="A40" s="145" t="s">
        <v>52</v>
      </c>
      <c r="B40" s="145" t="s">
        <v>53</v>
      </c>
      <c r="C40" s="144"/>
      <c r="D40" s="220" t="s">
        <v>121</v>
      </c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185"/>
      <c r="R40" s="185"/>
    </row>
    <row r="41" spans="1:18" ht="51.75" customHeight="1">
      <c r="A41" s="171" t="s">
        <v>52</v>
      </c>
      <c r="B41" s="171" t="s">
        <v>53</v>
      </c>
      <c r="C41" s="157" t="s">
        <v>32</v>
      </c>
      <c r="D41" s="147" t="s">
        <v>122</v>
      </c>
      <c r="E41" s="148" t="s">
        <v>123</v>
      </c>
      <c r="F41" s="167">
        <v>188</v>
      </c>
      <c r="G41" s="167">
        <v>117</v>
      </c>
      <c r="H41" s="145">
        <v>205</v>
      </c>
      <c r="I41" s="145">
        <v>207</v>
      </c>
      <c r="J41" s="145">
        <v>210</v>
      </c>
      <c r="K41" s="145" t="s">
        <v>416</v>
      </c>
      <c r="L41" s="144">
        <v>213</v>
      </c>
      <c r="M41" s="144">
        <v>214</v>
      </c>
      <c r="N41" s="172">
        <v>214</v>
      </c>
      <c r="O41" s="172">
        <v>215</v>
      </c>
      <c r="P41" s="172">
        <v>216</v>
      </c>
      <c r="Q41" s="193"/>
      <c r="R41" s="193"/>
    </row>
    <row r="42" spans="1:18" ht="68.25" customHeight="1">
      <c r="A42" s="171" t="s">
        <v>52</v>
      </c>
      <c r="B42" s="171" t="s">
        <v>53</v>
      </c>
      <c r="C42" s="157" t="s">
        <v>29</v>
      </c>
      <c r="D42" s="147" t="s">
        <v>124</v>
      </c>
      <c r="E42" s="148" t="s">
        <v>125</v>
      </c>
      <c r="F42" s="167" t="s">
        <v>101</v>
      </c>
      <c r="G42" s="145" t="s">
        <v>101</v>
      </c>
      <c r="H42" s="145" t="s">
        <v>238</v>
      </c>
      <c r="I42" s="145" t="s">
        <v>408</v>
      </c>
      <c r="J42" s="145">
        <v>5510</v>
      </c>
      <c r="K42" s="145" t="s">
        <v>417</v>
      </c>
      <c r="L42" s="145" t="s">
        <v>418</v>
      </c>
      <c r="M42" s="145" t="s">
        <v>402</v>
      </c>
      <c r="N42" s="172">
        <v>5590</v>
      </c>
      <c r="O42" s="172">
        <v>5590</v>
      </c>
      <c r="P42" s="172">
        <v>5590</v>
      </c>
      <c r="Q42" s="193"/>
      <c r="R42" s="193"/>
    </row>
    <row r="43" spans="1:18" ht="81.75" customHeight="1">
      <c r="A43" s="171" t="s">
        <v>52</v>
      </c>
      <c r="B43" s="171" t="s">
        <v>53</v>
      </c>
      <c r="C43" s="157" t="s">
        <v>80</v>
      </c>
      <c r="D43" s="146" t="s">
        <v>126</v>
      </c>
      <c r="E43" s="143" t="s">
        <v>123</v>
      </c>
      <c r="F43" s="173">
        <v>10</v>
      </c>
      <c r="G43" s="173">
        <v>13</v>
      </c>
      <c r="H43" s="173">
        <v>19</v>
      </c>
      <c r="I43" s="173">
        <v>20</v>
      </c>
      <c r="J43" s="173">
        <v>21</v>
      </c>
      <c r="K43" s="144">
        <v>21</v>
      </c>
      <c r="L43" s="144">
        <v>23</v>
      </c>
      <c r="M43" s="144">
        <v>8</v>
      </c>
      <c r="N43" s="172">
        <v>10</v>
      </c>
      <c r="O43" s="172">
        <v>10</v>
      </c>
      <c r="P43" s="172">
        <v>10</v>
      </c>
      <c r="Q43" s="193"/>
      <c r="R43" s="193"/>
    </row>
    <row r="44" spans="1:18" s="11" customFormat="1" ht="35.25" customHeight="1">
      <c r="A44" s="171" t="s">
        <v>52</v>
      </c>
      <c r="B44" s="171" t="s">
        <v>53</v>
      </c>
      <c r="C44" s="157" t="s">
        <v>92</v>
      </c>
      <c r="D44" s="155" t="s">
        <v>127</v>
      </c>
      <c r="E44" s="143" t="s">
        <v>239</v>
      </c>
      <c r="F44" s="174" t="s">
        <v>101</v>
      </c>
      <c r="G44" s="173" t="s">
        <v>243</v>
      </c>
      <c r="H44" s="173" t="s">
        <v>242</v>
      </c>
      <c r="I44" s="173" t="s">
        <v>241</v>
      </c>
      <c r="J44" s="173" t="s">
        <v>240</v>
      </c>
      <c r="K44" s="145" t="s">
        <v>419</v>
      </c>
      <c r="L44" s="145" t="s">
        <v>420</v>
      </c>
      <c r="M44" s="145" t="s">
        <v>421</v>
      </c>
      <c r="N44" s="175" t="s">
        <v>404</v>
      </c>
      <c r="O44" s="175" t="s">
        <v>404</v>
      </c>
      <c r="P44" s="175" t="s">
        <v>404</v>
      </c>
      <c r="Q44" s="194"/>
      <c r="R44" s="194"/>
    </row>
    <row r="45" spans="1:18" ht="27" customHeight="1">
      <c r="A45" s="145" t="s">
        <v>52</v>
      </c>
      <c r="B45" s="145" t="s">
        <v>82</v>
      </c>
      <c r="C45" s="144"/>
      <c r="D45" s="220" t="s">
        <v>244</v>
      </c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185"/>
      <c r="R45" s="185"/>
    </row>
    <row r="46" spans="1:18" ht="55.5" customHeight="1">
      <c r="A46" s="157" t="s">
        <v>52</v>
      </c>
      <c r="B46" s="157" t="s">
        <v>82</v>
      </c>
      <c r="C46" s="158">
        <v>1</v>
      </c>
      <c r="D46" s="147" t="s">
        <v>128</v>
      </c>
      <c r="E46" s="148" t="s">
        <v>108</v>
      </c>
      <c r="F46" s="144" t="s">
        <v>101</v>
      </c>
      <c r="G46" s="144" t="s">
        <v>101</v>
      </c>
      <c r="H46" s="143" t="s">
        <v>129</v>
      </c>
      <c r="I46" s="143" t="s">
        <v>129</v>
      </c>
      <c r="J46" s="143" t="s">
        <v>129</v>
      </c>
      <c r="K46" s="143" t="s">
        <v>129</v>
      </c>
      <c r="L46" s="143" t="s">
        <v>129</v>
      </c>
      <c r="M46" s="143" t="s">
        <v>129</v>
      </c>
      <c r="N46" s="143" t="s">
        <v>129</v>
      </c>
      <c r="O46" s="143" t="s">
        <v>407</v>
      </c>
      <c r="P46" s="143" t="s">
        <v>129</v>
      </c>
      <c r="Q46" s="185"/>
      <c r="R46" s="185"/>
    </row>
    <row r="47" spans="1:18" ht="69" customHeight="1">
      <c r="A47" s="157" t="s">
        <v>52</v>
      </c>
      <c r="B47" s="157" t="s">
        <v>82</v>
      </c>
      <c r="C47" s="158">
        <v>2</v>
      </c>
      <c r="D47" s="147" t="s">
        <v>396</v>
      </c>
      <c r="E47" s="148" t="s">
        <v>108</v>
      </c>
      <c r="F47" s="144">
        <v>20.7</v>
      </c>
      <c r="G47" s="144">
        <v>17.7</v>
      </c>
      <c r="H47" s="144">
        <v>20.5</v>
      </c>
      <c r="I47" s="144">
        <v>20</v>
      </c>
      <c r="J47" s="144">
        <v>24.6</v>
      </c>
      <c r="K47" s="144">
        <v>20</v>
      </c>
      <c r="L47" s="144">
        <v>34.9</v>
      </c>
      <c r="M47" s="144">
        <v>26.9</v>
      </c>
      <c r="N47" s="144">
        <v>20</v>
      </c>
      <c r="O47" s="144">
        <v>20</v>
      </c>
      <c r="P47" s="144">
        <v>20</v>
      </c>
      <c r="Q47" s="186"/>
      <c r="R47" s="186"/>
    </row>
    <row r="48" spans="1:18" ht="102" customHeight="1">
      <c r="A48" s="157" t="s">
        <v>52</v>
      </c>
      <c r="B48" s="157" t="s">
        <v>82</v>
      </c>
      <c r="C48" s="158">
        <v>3</v>
      </c>
      <c r="D48" s="176" t="s">
        <v>184</v>
      </c>
      <c r="E48" s="148" t="s">
        <v>108</v>
      </c>
      <c r="F48" s="144">
        <v>24.9</v>
      </c>
      <c r="G48" s="144">
        <v>24</v>
      </c>
      <c r="H48" s="144">
        <v>26.3</v>
      </c>
      <c r="I48" s="144">
        <v>26</v>
      </c>
      <c r="J48" s="144">
        <v>23.6</v>
      </c>
      <c r="K48" s="144">
        <v>26</v>
      </c>
      <c r="L48" s="144">
        <v>26.9</v>
      </c>
      <c r="M48" s="144">
        <v>30</v>
      </c>
      <c r="N48" s="144">
        <v>26</v>
      </c>
      <c r="O48" s="144">
        <v>26</v>
      </c>
      <c r="P48" s="144">
        <v>26</v>
      </c>
      <c r="Q48" s="186"/>
      <c r="R48" s="186"/>
    </row>
    <row r="49" spans="1:18" ht="62.25" customHeight="1">
      <c r="A49" s="157" t="s">
        <v>52</v>
      </c>
      <c r="B49" s="177">
        <v>5</v>
      </c>
      <c r="C49" s="177">
        <v>4</v>
      </c>
      <c r="D49" s="164" t="s">
        <v>169</v>
      </c>
      <c r="E49" s="198" t="s">
        <v>108</v>
      </c>
      <c r="F49" s="196">
        <v>70</v>
      </c>
      <c r="G49" s="196">
        <v>70</v>
      </c>
      <c r="H49" s="196">
        <v>91</v>
      </c>
      <c r="I49" s="196">
        <v>90.8</v>
      </c>
      <c r="J49" s="196">
        <v>94.7</v>
      </c>
      <c r="K49" s="196">
        <v>95</v>
      </c>
      <c r="L49" s="196">
        <v>95.2</v>
      </c>
      <c r="M49" s="196">
        <v>95.5</v>
      </c>
      <c r="N49" s="196">
        <v>90</v>
      </c>
      <c r="O49" s="196">
        <v>90</v>
      </c>
      <c r="P49" s="196">
        <v>90</v>
      </c>
      <c r="Q49" s="197"/>
      <c r="R49" s="195"/>
    </row>
    <row r="50" ht="72" customHeight="1"/>
    <row r="51" ht="95.25" customHeight="1"/>
    <row r="52" ht="48" customHeight="1"/>
    <row r="53" ht="36.75" customHeight="1"/>
  </sheetData>
  <sheetProtection/>
  <mergeCells count="22">
    <mergeCell ref="E10:J10"/>
    <mergeCell ref="C13:C15"/>
    <mergeCell ref="A13:B14"/>
    <mergeCell ref="F13:P13"/>
    <mergeCell ref="A11:D11"/>
    <mergeCell ref="E11:L11"/>
    <mergeCell ref="D45:P45"/>
    <mergeCell ref="D24:P24"/>
    <mergeCell ref="D13:D15"/>
    <mergeCell ref="D40:P40"/>
    <mergeCell ref="D33:P33"/>
    <mergeCell ref="D17:P17"/>
    <mergeCell ref="L2:P6"/>
    <mergeCell ref="L1:P1"/>
    <mergeCell ref="D16:P16"/>
    <mergeCell ref="E13:E15"/>
    <mergeCell ref="I6:J6"/>
    <mergeCell ref="E9:J9"/>
    <mergeCell ref="I2:J2"/>
    <mergeCell ref="B7:J7"/>
    <mergeCell ref="A9:D9"/>
    <mergeCell ref="B10:D10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71" r:id="rId1"/>
  <headerFooter>
    <oddFooter>&amp;C&amp;P</oddFooter>
  </headerFooter>
  <rowBreaks count="2" manualBreakCount="2">
    <brk id="23" max="13" man="1"/>
    <brk id="32" max="13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view="pageBreakPreview" zoomScale="40" zoomScaleNormal="50" zoomScaleSheetLayoutView="40" zoomScalePageLayoutView="0" workbookViewId="0" topLeftCell="A20">
      <selection activeCell="F28" sqref="F28:F33"/>
    </sheetView>
  </sheetViews>
  <sheetFormatPr defaultColWidth="8.8515625" defaultRowHeight="15"/>
  <cols>
    <col min="1" max="1" width="9.57421875" style="58" customWidth="1"/>
    <col min="2" max="2" width="9.28125" style="58" customWidth="1"/>
    <col min="3" max="3" width="6.8515625" style="58" customWidth="1"/>
    <col min="4" max="4" width="7.140625" style="58" customWidth="1"/>
    <col min="5" max="5" width="81.28125" style="58" customWidth="1"/>
    <col min="6" max="6" width="56.57421875" style="58" customWidth="1"/>
    <col min="7" max="7" width="30.421875" style="58" customWidth="1"/>
    <col min="8" max="8" width="65.28125" style="58" customWidth="1"/>
    <col min="9" max="9" width="66.28125" style="58" customWidth="1"/>
    <col min="10" max="10" width="8.8515625" style="58" customWidth="1"/>
    <col min="11" max="11" width="17.7109375" style="58" customWidth="1"/>
    <col min="12" max="13" width="8.8515625" style="58" hidden="1" customWidth="1"/>
    <col min="14" max="14" width="3.140625" style="58" hidden="1" customWidth="1"/>
    <col min="15" max="15" width="44.00390625" style="58" hidden="1" customWidth="1"/>
    <col min="16" max="16384" width="8.8515625" style="58" customWidth="1"/>
  </cols>
  <sheetData>
    <row r="1" spans="1:10" s="59" customFormat="1" ht="105.75" customHeight="1">
      <c r="A1" s="56"/>
      <c r="B1" s="56"/>
      <c r="C1" s="56"/>
      <c r="D1" s="56"/>
      <c r="E1" s="56"/>
      <c r="F1" s="57"/>
      <c r="G1" s="103"/>
      <c r="H1" s="268" t="s">
        <v>389</v>
      </c>
      <c r="I1" s="269"/>
      <c r="J1" s="103"/>
    </row>
    <row r="2" spans="1:9" s="59" customFormat="1" ht="17.25" customHeight="1">
      <c r="A2" s="253"/>
      <c r="B2" s="253"/>
      <c r="C2" s="253"/>
      <c r="D2" s="253"/>
      <c r="E2" s="253"/>
      <c r="F2" s="254"/>
      <c r="G2" s="253"/>
      <c r="H2" s="250" t="s">
        <v>344</v>
      </c>
      <c r="I2" s="250"/>
    </row>
    <row r="3" spans="1:9" s="59" customFormat="1" ht="12.75" customHeight="1">
      <c r="A3" s="253"/>
      <c r="B3" s="253"/>
      <c r="C3" s="253"/>
      <c r="D3" s="253"/>
      <c r="E3" s="253"/>
      <c r="F3" s="254"/>
      <c r="G3" s="253"/>
      <c r="H3" s="250"/>
      <c r="I3" s="250"/>
    </row>
    <row r="4" spans="1:11" s="59" customFormat="1" ht="16.5" customHeight="1">
      <c r="A4" s="56"/>
      <c r="B4" s="56"/>
      <c r="C4" s="56"/>
      <c r="D4" s="56"/>
      <c r="E4" s="56"/>
      <c r="F4" s="57"/>
      <c r="G4" s="56"/>
      <c r="H4" s="250"/>
      <c r="I4" s="250"/>
      <c r="J4" s="60"/>
      <c r="K4" s="60"/>
    </row>
    <row r="5" spans="1:9" s="61" customFormat="1" ht="16.5" customHeight="1">
      <c r="A5" s="56"/>
      <c r="B5" s="56"/>
      <c r="C5" s="56"/>
      <c r="D5" s="56"/>
      <c r="E5" s="56"/>
      <c r="F5" s="57"/>
      <c r="G5" s="56"/>
      <c r="H5" s="250"/>
      <c r="I5" s="250"/>
    </row>
    <row r="6" spans="1:9" s="61" customFormat="1" ht="10.5" customHeight="1">
      <c r="A6" s="56"/>
      <c r="B6" s="56"/>
      <c r="C6" s="56"/>
      <c r="D6" s="56"/>
      <c r="E6" s="56"/>
      <c r="F6" s="57"/>
      <c r="G6" s="56"/>
      <c r="H6" s="250"/>
      <c r="I6" s="250"/>
    </row>
    <row r="7" spans="1:9" s="61" customFormat="1" ht="27.75" customHeight="1">
      <c r="A7" s="271" t="s">
        <v>131</v>
      </c>
      <c r="B7" s="271"/>
      <c r="C7" s="271"/>
      <c r="D7" s="271"/>
      <c r="E7" s="271"/>
      <c r="F7" s="271"/>
      <c r="G7" s="271"/>
      <c r="H7" s="271"/>
      <c r="I7" s="58"/>
    </row>
    <row r="8" spans="1:8" ht="11.25" customHeight="1">
      <c r="A8" s="56"/>
      <c r="B8" s="56"/>
      <c r="C8" s="56"/>
      <c r="D8" s="62"/>
      <c r="E8" s="62"/>
      <c r="F8" s="63"/>
      <c r="G8" s="62"/>
      <c r="H8" s="56"/>
    </row>
    <row r="9" spans="1:8" ht="30.75" customHeight="1">
      <c r="A9" s="253" t="s">
        <v>132</v>
      </c>
      <c r="B9" s="253"/>
      <c r="C9" s="253"/>
      <c r="D9" s="253"/>
      <c r="E9" s="253"/>
      <c r="F9" s="253" t="s">
        <v>345</v>
      </c>
      <c r="G9" s="253"/>
      <c r="H9" s="253"/>
    </row>
    <row r="10" spans="1:9" s="64" customFormat="1" ht="12" customHeight="1">
      <c r="A10" s="56"/>
      <c r="B10" s="56"/>
      <c r="C10" s="56"/>
      <c r="D10" s="253"/>
      <c r="E10" s="253"/>
      <c r="F10" s="251"/>
      <c r="G10" s="251"/>
      <c r="H10" s="251"/>
      <c r="I10" s="58"/>
    </row>
    <row r="11" spans="1:9" s="64" customFormat="1" ht="21" customHeight="1">
      <c r="A11" s="253" t="s">
        <v>133</v>
      </c>
      <c r="B11" s="253"/>
      <c r="C11" s="253"/>
      <c r="D11" s="253"/>
      <c r="E11" s="253"/>
      <c r="F11" s="253" t="s">
        <v>337</v>
      </c>
      <c r="G11" s="253"/>
      <c r="H11" s="253"/>
      <c r="I11" s="58"/>
    </row>
    <row r="12" ht="13.5" customHeight="1">
      <c r="A12" s="56"/>
    </row>
    <row r="13" spans="1:9" ht="107.25" customHeight="1">
      <c r="A13" s="252" t="s">
        <v>42</v>
      </c>
      <c r="B13" s="252"/>
      <c r="C13" s="252"/>
      <c r="D13" s="252"/>
      <c r="E13" s="255" t="s">
        <v>64</v>
      </c>
      <c r="F13" s="255" t="s">
        <v>134</v>
      </c>
      <c r="G13" s="255" t="s">
        <v>27</v>
      </c>
      <c r="H13" s="255" t="s">
        <v>28</v>
      </c>
      <c r="I13" s="255" t="s">
        <v>135</v>
      </c>
    </row>
    <row r="14" spans="1:9" ht="57" customHeight="1">
      <c r="A14" s="65" t="s">
        <v>136</v>
      </c>
      <c r="B14" s="65" t="s">
        <v>43</v>
      </c>
      <c r="C14" s="65" t="s">
        <v>44</v>
      </c>
      <c r="D14" s="65" t="s">
        <v>45</v>
      </c>
      <c r="E14" s="256"/>
      <c r="F14" s="256"/>
      <c r="G14" s="256"/>
      <c r="H14" s="256"/>
      <c r="I14" s="256"/>
    </row>
    <row r="15" spans="1:9" ht="65.25" customHeight="1">
      <c r="A15" s="95" t="s">
        <v>52</v>
      </c>
      <c r="B15" s="95"/>
      <c r="C15" s="95"/>
      <c r="D15" s="95"/>
      <c r="E15" s="67" t="s">
        <v>347</v>
      </c>
      <c r="F15" s="65" t="s">
        <v>349</v>
      </c>
      <c r="G15" s="68" t="s">
        <v>346</v>
      </c>
      <c r="H15" s="69"/>
      <c r="I15" s="70"/>
    </row>
    <row r="16" spans="1:9" ht="75.75" customHeight="1">
      <c r="A16" s="95" t="s">
        <v>52</v>
      </c>
      <c r="B16" s="95">
        <v>1</v>
      </c>
      <c r="C16" s="95" t="s">
        <v>130</v>
      </c>
      <c r="D16" s="95"/>
      <c r="E16" s="244" t="s">
        <v>5</v>
      </c>
      <c r="F16" s="245"/>
      <c r="G16" s="245"/>
      <c r="H16" s="245"/>
      <c r="I16" s="246"/>
    </row>
    <row r="17" spans="1:9" ht="35.25" customHeight="1">
      <c r="A17" s="257" t="s">
        <v>52</v>
      </c>
      <c r="B17" s="257">
        <v>1</v>
      </c>
      <c r="C17" s="257" t="s">
        <v>46</v>
      </c>
      <c r="D17" s="257"/>
      <c r="E17" s="258" t="s">
        <v>218</v>
      </c>
      <c r="F17" s="72" t="s">
        <v>254</v>
      </c>
      <c r="G17" s="239" t="s">
        <v>346</v>
      </c>
      <c r="H17" s="258"/>
      <c r="I17" s="259"/>
    </row>
    <row r="18" spans="1:9" ht="86.25" customHeight="1">
      <c r="A18" s="257"/>
      <c r="B18" s="257"/>
      <c r="C18" s="257"/>
      <c r="D18" s="257"/>
      <c r="E18" s="258"/>
      <c r="F18" s="72" t="s">
        <v>338</v>
      </c>
      <c r="G18" s="240"/>
      <c r="H18" s="258"/>
      <c r="I18" s="259"/>
    </row>
    <row r="19" spans="1:9" ht="192.75" customHeight="1">
      <c r="A19" s="95" t="s">
        <v>52</v>
      </c>
      <c r="B19" s="95">
        <v>1</v>
      </c>
      <c r="C19" s="95" t="s">
        <v>46</v>
      </c>
      <c r="D19" s="95" t="s">
        <v>32</v>
      </c>
      <c r="E19" s="71" t="s">
        <v>223</v>
      </c>
      <c r="F19" s="72" t="s">
        <v>410</v>
      </c>
      <c r="G19" s="66" t="s">
        <v>346</v>
      </c>
      <c r="H19" s="71" t="s">
        <v>348</v>
      </c>
      <c r="I19" s="126" t="s">
        <v>299</v>
      </c>
    </row>
    <row r="20" spans="1:9" ht="115.5" customHeight="1">
      <c r="A20" s="95" t="s">
        <v>52</v>
      </c>
      <c r="B20" s="95">
        <v>1</v>
      </c>
      <c r="C20" s="95" t="s">
        <v>46</v>
      </c>
      <c r="D20" s="95" t="s">
        <v>29</v>
      </c>
      <c r="E20" s="71" t="s">
        <v>90</v>
      </c>
      <c r="F20" s="72" t="s">
        <v>137</v>
      </c>
      <c r="G20" s="66" t="s">
        <v>346</v>
      </c>
      <c r="H20" s="71" t="s">
        <v>138</v>
      </c>
      <c r="I20" s="126" t="s">
        <v>299</v>
      </c>
    </row>
    <row r="21" spans="1:9" ht="115.5" customHeight="1">
      <c r="A21" s="95" t="s">
        <v>52</v>
      </c>
      <c r="B21" s="95">
        <v>1</v>
      </c>
      <c r="C21" s="95" t="s">
        <v>46</v>
      </c>
      <c r="D21" s="95" t="s">
        <v>80</v>
      </c>
      <c r="E21" s="71" t="s">
        <v>139</v>
      </c>
      <c r="F21" s="72" t="s">
        <v>140</v>
      </c>
      <c r="G21" s="66" t="s">
        <v>346</v>
      </c>
      <c r="H21" s="71" t="s">
        <v>425</v>
      </c>
      <c r="I21" s="126" t="s">
        <v>300</v>
      </c>
    </row>
    <row r="22" spans="1:9" ht="141" customHeight="1">
      <c r="A22" s="95" t="s">
        <v>52</v>
      </c>
      <c r="B22" s="95">
        <v>1</v>
      </c>
      <c r="C22" s="95" t="s">
        <v>46</v>
      </c>
      <c r="D22" s="95" t="s">
        <v>81</v>
      </c>
      <c r="E22" s="71" t="s">
        <v>428</v>
      </c>
      <c r="F22" s="72" t="s">
        <v>411</v>
      </c>
      <c r="G22" s="66" t="s">
        <v>346</v>
      </c>
      <c r="H22" s="71" t="s">
        <v>412</v>
      </c>
      <c r="I22" s="126" t="s">
        <v>301</v>
      </c>
    </row>
    <row r="23" spans="1:9" ht="142.5" customHeight="1">
      <c r="A23" s="257" t="s">
        <v>52</v>
      </c>
      <c r="B23" s="257">
        <v>1</v>
      </c>
      <c r="C23" s="257" t="s">
        <v>46</v>
      </c>
      <c r="D23" s="257" t="s">
        <v>92</v>
      </c>
      <c r="E23" s="258" t="s">
        <v>141</v>
      </c>
      <c r="F23" s="262" t="s">
        <v>410</v>
      </c>
      <c r="G23" s="66" t="s">
        <v>346</v>
      </c>
      <c r="H23" s="71" t="s">
        <v>386</v>
      </c>
      <c r="I23" s="260" t="s">
        <v>298</v>
      </c>
    </row>
    <row r="24" spans="1:9" ht="93" customHeight="1">
      <c r="A24" s="257"/>
      <c r="B24" s="257"/>
      <c r="C24" s="257"/>
      <c r="D24" s="257"/>
      <c r="E24" s="258"/>
      <c r="F24" s="262"/>
      <c r="G24" s="66" t="s">
        <v>346</v>
      </c>
      <c r="H24" s="71" t="s">
        <v>142</v>
      </c>
      <c r="I24" s="260"/>
    </row>
    <row r="25" spans="1:9" ht="83.25" customHeight="1">
      <c r="A25" s="257" t="s">
        <v>52</v>
      </c>
      <c r="B25" s="257">
        <v>1</v>
      </c>
      <c r="C25" s="257" t="s">
        <v>46</v>
      </c>
      <c r="D25" s="257" t="s">
        <v>207</v>
      </c>
      <c r="E25" s="259" t="s">
        <v>91</v>
      </c>
      <c r="F25" s="262" t="s">
        <v>143</v>
      </c>
      <c r="G25" s="261" t="s">
        <v>346</v>
      </c>
      <c r="H25" s="258" t="s">
        <v>144</v>
      </c>
      <c r="I25" s="260" t="s">
        <v>302</v>
      </c>
    </row>
    <row r="26" spans="1:9" ht="18" customHeight="1">
      <c r="A26" s="257"/>
      <c r="B26" s="257"/>
      <c r="C26" s="257"/>
      <c r="D26" s="257"/>
      <c r="E26" s="259"/>
      <c r="F26" s="262"/>
      <c r="G26" s="261"/>
      <c r="H26" s="258"/>
      <c r="I26" s="260"/>
    </row>
    <row r="27" spans="1:9" ht="90" customHeight="1">
      <c r="A27" s="95" t="s">
        <v>52</v>
      </c>
      <c r="B27" s="95">
        <v>1</v>
      </c>
      <c r="C27" s="95" t="s">
        <v>46</v>
      </c>
      <c r="D27" s="95" t="s">
        <v>208</v>
      </c>
      <c r="E27" s="71" t="s">
        <v>245</v>
      </c>
      <c r="F27" s="72" t="s">
        <v>429</v>
      </c>
      <c r="G27" s="66" t="s">
        <v>346</v>
      </c>
      <c r="H27" s="71" t="s">
        <v>145</v>
      </c>
      <c r="I27" s="126" t="s">
        <v>300</v>
      </c>
    </row>
    <row r="28" spans="1:9" ht="59.25" customHeight="1">
      <c r="A28" s="257" t="s">
        <v>52</v>
      </c>
      <c r="B28" s="257">
        <v>1</v>
      </c>
      <c r="C28" s="257" t="s">
        <v>46</v>
      </c>
      <c r="D28" s="257" t="s">
        <v>209</v>
      </c>
      <c r="E28" s="258" t="s">
        <v>146</v>
      </c>
      <c r="F28" s="262" t="s">
        <v>140</v>
      </c>
      <c r="G28" s="66" t="s">
        <v>346</v>
      </c>
      <c r="H28" s="258" t="s">
        <v>179</v>
      </c>
      <c r="I28" s="263" t="s">
        <v>302</v>
      </c>
    </row>
    <row r="29" spans="1:9" s="64" customFormat="1" ht="105" customHeight="1">
      <c r="A29" s="257"/>
      <c r="B29" s="257"/>
      <c r="C29" s="257"/>
      <c r="D29" s="257"/>
      <c r="E29" s="258"/>
      <c r="F29" s="262"/>
      <c r="G29" s="66" t="s">
        <v>346</v>
      </c>
      <c r="H29" s="258"/>
      <c r="I29" s="264"/>
    </row>
    <row r="30" spans="1:9" ht="18" customHeight="1" hidden="1">
      <c r="A30" s="257"/>
      <c r="B30" s="257"/>
      <c r="C30" s="257"/>
      <c r="D30" s="257"/>
      <c r="E30" s="258"/>
      <c r="F30" s="262"/>
      <c r="G30" s="66" t="s">
        <v>233</v>
      </c>
      <c r="H30" s="258"/>
      <c r="I30" s="264"/>
    </row>
    <row r="31" spans="1:9" ht="84" customHeight="1" hidden="1">
      <c r="A31" s="257"/>
      <c r="B31" s="257"/>
      <c r="C31" s="257"/>
      <c r="D31" s="257"/>
      <c r="E31" s="258"/>
      <c r="F31" s="262"/>
      <c r="G31" s="66" t="s">
        <v>233</v>
      </c>
      <c r="H31" s="258"/>
      <c r="I31" s="264"/>
    </row>
    <row r="32" spans="1:15" ht="48" customHeight="1" hidden="1">
      <c r="A32" s="257"/>
      <c r="B32" s="257"/>
      <c r="C32" s="257"/>
      <c r="D32" s="257"/>
      <c r="E32" s="258"/>
      <c r="F32" s="262"/>
      <c r="G32" s="66" t="s">
        <v>233</v>
      </c>
      <c r="H32" s="258"/>
      <c r="I32" s="264"/>
      <c r="O32" s="73"/>
    </row>
    <row r="33" spans="1:9" ht="51.75" customHeight="1" hidden="1" thickBot="1">
      <c r="A33" s="257"/>
      <c r="B33" s="257"/>
      <c r="C33" s="257"/>
      <c r="D33" s="257"/>
      <c r="E33" s="258"/>
      <c r="F33" s="262"/>
      <c r="G33" s="66" t="s">
        <v>233</v>
      </c>
      <c r="H33" s="258"/>
      <c r="I33" s="265"/>
    </row>
    <row r="34" spans="1:9" ht="51.75" customHeight="1">
      <c r="A34" s="95" t="s">
        <v>52</v>
      </c>
      <c r="B34" s="95" t="s">
        <v>32</v>
      </c>
      <c r="C34" s="95" t="s">
        <v>46</v>
      </c>
      <c r="D34" s="95" t="s">
        <v>210</v>
      </c>
      <c r="E34" s="71" t="s">
        <v>211</v>
      </c>
      <c r="F34" s="72" t="s">
        <v>140</v>
      </c>
      <c r="G34" s="66" t="s">
        <v>346</v>
      </c>
      <c r="H34" s="71"/>
      <c r="I34" s="70"/>
    </row>
    <row r="35" spans="1:11" s="74" customFormat="1" ht="70.5" customHeight="1">
      <c r="A35" s="95" t="s">
        <v>52</v>
      </c>
      <c r="B35" s="95">
        <v>2</v>
      </c>
      <c r="C35" s="95" t="s">
        <v>46</v>
      </c>
      <c r="D35" s="95"/>
      <c r="E35" s="241" t="s">
        <v>96</v>
      </c>
      <c r="F35" s="242"/>
      <c r="G35" s="242"/>
      <c r="H35" s="242"/>
      <c r="I35" s="243"/>
      <c r="J35" s="84"/>
      <c r="K35" s="84"/>
    </row>
    <row r="36" spans="1:11" ht="92.25" customHeight="1">
      <c r="A36" s="95" t="s">
        <v>52</v>
      </c>
      <c r="B36" s="95">
        <v>2</v>
      </c>
      <c r="C36" s="95" t="s">
        <v>46</v>
      </c>
      <c r="D36" s="95"/>
      <c r="E36" s="71" t="s">
        <v>212</v>
      </c>
      <c r="F36" s="98" t="s">
        <v>213</v>
      </c>
      <c r="G36" s="66" t="s">
        <v>346</v>
      </c>
      <c r="H36" s="75" t="s">
        <v>270</v>
      </c>
      <c r="I36" s="70" t="s">
        <v>384</v>
      </c>
      <c r="J36" s="84"/>
      <c r="K36" s="84"/>
    </row>
    <row r="37" spans="1:9" ht="84.75" customHeight="1">
      <c r="A37" s="95" t="s">
        <v>52</v>
      </c>
      <c r="B37" s="95">
        <v>2</v>
      </c>
      <c r="C37" s="95" t="s">
        <v>46</v>
      </c>
      <c r="D37" s="95" t="s">
        <v>32</v>
      </c>
      <c r="E37" s="71" t="s">
        <v>340</v>
      </c>
      <c r="F37" s="72" t="s">
        <v>213</v>
      </c>
      <c r="G37" s="66" t="s">
        <v>346</v>
      </c>
      <c r="H37" s="71" t="s">
        <v>387</v>
      </c>
      <c r="I37" s="126" t="s">
        <v>272</v>
      </c>
    </row>
    <row r="38" spans="1:9" ht="207.75" customHeight="1">
      <c r="A38" s="95" t="s">
        <v>52</v>
      </c>
      <c r="B38" s="95">
        <v>2</v>
      </c>
      <c r="C38" s="95" t="s">
        <v>46</v>
      </c>
      <c r="D38" s="95" t="s">
        <v>29</v>
      </c>
      <c r="E38" s="71" t="s">
        <v>274</v>
      </c>
      <c r="F38" s="72" t="s">
        <v>213</v>
      </c>
      <c r="G38" s="66" t="s">
        <v>346</v>
      </c>
      <c r="H38" s="71" t="s">
        <v>424</v>
      </c>
      <c r="I38" s="125" t="s">
        <v>271</v>
      </c>
    </row>
    <row r="39" spans="1:9" ht="89.25" customHeight="1">
      <c r="A39" s="95" t="s">
        <v>52</v>
      </c>
      <c r="B39" s="95">
        <v>2</v>
      </c>
      <c r="C39" s="95" t="s">
        <v>46</v>
      </c>
      <c r="D39" s="95" t="s">
        <v>80</v>
      </c>
      <c r="E39" s="71" t="s">
        <v>273</v>
      </c>
      <c r="F39" s="72" t="s">
        <v>213</v>
      </c>
      <c r="G39" s="66" t="s">
        <v>346</v>
      </c>
      <c r="H39" s="71" t="s">
        <v>275</v>
      </c>
      <c r="I39" s="126" t="s">
        <v>272</v>
      </c>
    </row>
    <row r="40" spans="1:9" ht="167.25" customHeight="1">
      <c r="A40" s="95" t="s">
        <v>52</v>
      </c>
      <c r="B40" s="95">
        <v>2</v>
      </c>
      <c r="C40" s="95" t="s">
        <v>46</v>
      </c>
      <c r="D40" s="95" t="s">
        <v>81</v>
      </c>
      <c r="E40" s="71" t="s">
        <v>276</v>
      </c>
      <c r="F40" s="72" t="s">
        <v>213</v>
      </c>
      <c r="G40" s="66" t="s">
        <v>346</v>
      </c>
      <c r="H40" s="71" t="s">
        <v>277</v>
      </c>
      <c r="I40" s="72" t="s">
        <v>278</v>
      </c>
    </row>
    <row r="41" spans="1:9" ht="85.5" customHeight="1">
      <c r="A41" s="95" t="s">
        <v>52</v>
      </c>
      <c r="B41" s="95" t="s">
        <v>29</v>
      </c>
      <c r="C41" s="95" t="s">
        <v>46</v>
      </c>
      <c r="D41" s="95" t="s">
        <v>92</v>
      </c>
      <c r="E41" s="71" t="s">
        <v>231</v>
      </c>
      <c r="F41" s="72" t="s">
        <v>413</v>
      </c>
      <c r="G41" s="66" t="s">
        <v>346</v>
      </c>
      <c r="H41" s="71" t="s">
        <v>232</v>
      </c>
      <c r="I41" s="71"/>
    </row>
    <row r="42" spans="1:9" ht="57.75" customHeight="1">
      <c r="A42" s="95" t="s">
        <v>52</v>
      </c>
      <c r="B42" s="95" t="s">
        <v>29</v>
      </c>
      <c r="C42" s="95" t="s">
        <v>46</v>
      </c>
      <c r="D42" s="95" t="s">
        <v>207</v>
      </c>
      <c r="E42" s="71" t="s">
        <v>204</v>
      </c>
      <c r="F42" s="72" t="s">
        <v>213</v>
      </c>
      <c r="G42" s="66" t="s">
        <v>346</v>
      </c>
      <c r="H42" s="71"/>
      <c r="I42" s="71"/>
    </row>
    <row r="43" spans="1:9" ht="38.25" customHeight="1">
      <c r="A43" s="95" t="s">
        <v>52</v>
      </c>
      <c r="B43" s="95">
        <v>3</v>
      </c>
      <c r="C43" s="95"/>
      <c r="D43" s="95"/>
      <c r="E43" s="247" t="s">
        <v>7</v>
      </c>
      <c r="F43" s="248"/>
      <c r="G43" s="248"/>
      <c r="H43" s="248"/>
      <c r="I43" s="249"/>
    </row>
    <row r="44" spans="1:9" ht="69.75" customHeight="1">
      <c r="A44" s="95" t="s">
        <v>52</v>
      </c>
      <c r="B44" s="95">
        <v>3</v>
      </c>
      <c r="C44" s="95" t="s">
        <v>46</v>
      </c>
      <c r="D44" s="95"/>
      <c r="E44" s="78" t="s">
        <v>205</v>
      </c>
      <c r="F44" s="76" t="s">
        <v>147</v>
      </c>
      <c r="G44" s="66" t="s">
        <v>346</v>
      </c>
      <c r="H44" s="78"/>
      <c r="I44" s="71"/>
    </row>
    <row r="45" spans="1:9" ht="124.5" customHeight="1">
      <c r="A45" s="95" t="s">
        <v>52</v>
      </c>
      <c r="B45" s="95">
        <v>3</v>
      </c>
      <c r="C45" s="95" t="s">
        <v>46</v>
      </c>
      <c r="D45" s="95" t="s">
        <v>32</v>
      </c>
      <c r="E45" s="78" t="s">
        <v>279</v>
      </c>
      <c r="F45" s="76" t="s">
        <v>147</v>
      </c>
      <c r="G45" s="66" t="s">
        <v>346</v>
      </c>
      <c r="H45" s="78" t="s">
        <v>280</v>
      </c>
      <c r="I45" s="126" t="s">
        <v>281</v>
      </c>
    </row>
    <row r="46" spans="1:9" ht="120" customHeight="1">
      <c r="A46" s="95" t="s">
        <v>214</v>
      </c>
      <c r="B46" s="95">
        <v>3</v>
      </c>
      <c r="C46" s="95" t="s">
        <v>46</v>
      </c>
      <c r="D46" s="95" t="s">
        <v>29</v>
      </c>
      <c r="E46" s="78" t="s">
        <v>282</v>
      </c>
      <c r="F46" s="76" t="s">
        <v>148</v>
      </c>
      <c r="G46" s="66" t="s">
        <v>346</v>
      </c>
      <c r="H46" s="78" t="s">
        <v>283</v>
      </c>
      <c r="I46" s="72" t="s">
        <v>284</v>
      </c>
    </row>
    <row r="47" spans="1:9" ht="93" customHeight="1">
      <c r="A47" s="95" t="s">
        <v>52</v>
      </c>
      <c r="B47" s="95">
        <v>3</v>
      </c>
      <c r="C47" s="95" t="s">
        <v>46</v>
      </c>
      <c r="D47" s="95" t="s">
        <v>80</v>
      </c>
      <c r="E47" s="78" t="s">
        <v>285</v>
      </c>
      <c r="F47" s="76" t="s">
        <v>149</v>
      </c>
      <c r="G47" s="66" t="s">
        <v>346</v>
      </c>
      <c r="H47" s="78" t="s">
        <v>286</v>
      </c>
      <c r="I47" s="126" t="s">
        <v>287</v>
      </c>
    </row>
    <row r="48" spans="1:9" ht="124.5" customHeight="1">
      <c r="A48" s="95" t="s">
        <v>52</v>
      </c>
      <c r="B48" s="95">
        <v>3</v>
      </c>
      <c r="C48" s="95" t="s">
        <v>46</v>
      </c>
      <c r="D48" s="95" t="s">
        <v>81</v>
      </c>
      <c r="E48" s="78" t="s">
        <v>288</v>
      </c>
      <c r="F48" s="76" t="s">
        <v>150</v>
      </c>
      <c r="G48" s="66" t="s">
        <v>346</v>
      </c>
      <c r="H48" s="78" t="s">
        <v>352</v>
      </c>
      <c r="I48" s="72" t="s">
        <v>289</v>
      </c>
    </row>
    <row r="49" spans="1:9" ht="88.5" customHeight="1">
      <c r="A49" s="95" t="s">
        <v>52</v>
      </c>
      <c r="B49" s="95">
        <v>3</v>
      </c>
      <c r="C49" s="95" t="s">
        <v>46</v>
      </c>
      <c r="D49" s="95" t="s">
        <v>92</v>
      </c>
      <c r="E49" s="78" t="s">
        <v>151</v>
      </c>
      <c r="F49" s="76" t="s">
        <v>152</v>
      </c>
      <c r="G49" s="66" t="s">
        <v>346</v>
      </c>
      <c r="H49" s="78" t="s">
        <v>153</v>
      </c>
      <c r="I49" s="126" t="s">
        <v>290</v>
      </c>
    </row>
    <row r="50" spans="1:9" ht="60" customHeight="1">
      <c r="A50" s="95" t="s">
        <v>52</v>
      </c>
      <c r="B50" s="95" t="s">
        <v>80</v>
      </c>
      <c r="C50" s="95" t="s">
        <v>46</v>
      </c>
      <c r="D50" s="95" t="s">
        <v>207</v>
      </c>
      <c r="E50" s="78" t="s">
        <v>204</v>
      </c>
      <c r="F50" s="76" t="s">
        <v>152</v>
      </c>
      <c r="G50" s="66" t="s">
        <v>346</v>
      </c>
      <c r="H50" s="78"/>
      <c r="I50" s="71"/>
    </row>
    <row r="51" spans="1:9" ht="38.25" customHeight="1">
      <c r="A51" s="95" t="s">
        <v>52</v>
      </c>
      <c r="B51" s="95">
        <v>4</v>
      </c>
      <c r="C51" s="247" t="s">
        <v>8</v>
      </c>
      <c r="D51" s="248"/>
      <c r="E51" s="248"/>
      <c r="F51" s="248"/>
      <c r="G51" s="248"/>
      <c r="H51" s="248"/>
      <c r="I51" s="249"/>
    </row>
    <row r="52" spans="1:9" ht="74.25" customHeight="1">
      <c r="A52" s="257" t="s">
        <v>52</v>
      </c>
      <c r="B52" s="257">
        <v>4</v>
      </c>
      <c r="C52" s="257" t="s">
        <v>46</v>
      </c>
      <c r="D52" s="257"/>
      <c r="E52" s="259" t="s">
        <v>154</v>
      </c>
      <c r="F52" s="72" t="s">
        <v>155</v>
      </c>
      <c r="G52" s="66" t="s">
        <v>346</v>
      </c>
      <c r="H52" s="258"/>
      <c r="I52" s="258"/>
    </row>
    <row r="53" spans="1:9" s="79" customFormat="1" ht="80.25" customHeight="1">
      <c r="A53" s="257"/>
      <c r="B53" s="257"/>
      <c r="C53" s="257"/>
      <c r="D53" s="257"/>
      <c r="E53" s="259"/>
      <c r="F53" s="72" t="s">
        <v>338</v>
      </c>
      <c r="G53" s="66" t="s">
        <v>346</v>
      </c>
      <c r="H53" s="258"/>
      <c r="I53" s="258"/>
    </row>
    <row r="54" spans="1:9" s="79" customFormat="1" ht="37.5" customHeight="1">
      <c r="A54" s="257" t="s">
        <v>52</v>
      </c>
      <c r="B54" s="257">
        <v>4</v>
      </c>
      <c r="C54" s="257" t="s">
        <v>46</v>
      </c>
      <c r="D54" s="257" t="s">
        <v>32</v>
      </c>
      <c r="E54" s="270" t="s">
        <v>235</v>
      </c>
      <c r="F54" s="262" t="s">
        <v>234</v>
      </c>
      <c r="G54" s="239" t="s">
        <v>346</v>
      </c>
      <c r="H54" s="259" t="s">
        <v>414</v>
      </c>
      <c r="I54" s="266" t="s">
        <v>293</v>
      </c>
    </row>
    <row r="55" spans="1:9" s="79" customFormat="1" ht="102" customHeight="1">
      <c r="A55" s="257"/>
      <c r="B55" s="257"/>
      <c r="C55" s="257"/>
      <c r="D55" s="257"/>
      <c r="E55" s="270"/>
      <c r="F55" s="262"/>
      <c r="G55" s="240"/>
      <c r="H55" s="259"/>
      <c r="I55" s="267"/>
    </row>
    <row r="56" spans="1:9" s="79" customFormat="1" ht="129.75" customHeight="1">
      <c r="A56" s="95" t="s">
        <v>52</v>
      </c>
      <c r="B56" s="95">
        <v>4</v>
      </c>
      <c r="C56" s="95" t="s">
        <v>46</v>
      </c>
      <c r="D56" s="95" t="s">
        <v>29</v>
      </c>
      <c r="E56" s="80" t="s">
        <v>291</v>
      </c>
      <c r="F56" s="72" t="s">
        <v>234</v>
      </c>
      <c r="G56" s="66" t="s">
        <v>346</v>
      </c>
      <c r="H56" s="71" t="s">
        <v>292</v>
      </c>
      <c r="I56" s="72" t="s">
        <v>294</v>
      </c>
    </row>
    <row r="57" spans="1:9" ht="107.25" customHeight="1">
      <c r="A57" s="95" t="s">
        <v>52</v>
      </c>
      <c r="B57" s="95" t="s">
        <v>81</v>
      </c>
      <c r="C57" s="95" t="s">
        <v>46</v>
      </c>
      <c r="D57" s="95" t="s">
        <v>80</v>
      </c>
      <c r="E57" s="71" t="s">
        <v>215</v>
      </c>
      <c r="F57" s="72" t="s">
        <v>234</v>
      </c>
      <c r="G57" s="66" t="s">
        <v>346</v>
      </c>
      <c r="H57" s="71"/>
      <c r="I57" s="71"/>
    </row>
    <row r="58" spans="1:9" ht="57.75" customHeight="1">
      <c r="A58" s="95" t="s">
        <v>52</v>
      </c>
      <c r="B58" s="95">
        <v>5</v>
      </c>
      <c r="C58" s="95" t="s">
        <v>130</v>
      </c>
      <c r="D58" s="95"/>
      <c r="E58" s="241" t="s">
        <v>9</v>
      </c>
      <c r="F58" s="242"/>
      <c r="G58" s="242"/>
      <c r="H58" s="242"/>
      <c r="I58" s="243"/>
    </row>
    <row r="59" spans="1:9" ht="63" customHeight="1">
      <c r="A59" s="104" t="s">
        <v>52</v>
      </c>
      <c r="B59" s="104" t="s">
        <v>92</v>
      </c>
      <c r="C59" s="104" t="s">
        <v>46</v>
      </c>
      <c r="D59" s="104"/>
      <c r="E59" s="82" t="s">
        <v>206</v>
      </c>
      <c r="F59" s="82"/>
      <c r="G59" s="96"/>
      <c r="H59" s="82"/>
      <c r="I59" s="81"/>
    </row>
    <row r="60" spans="1:9" ht="135.75" customHeight="1">
      <c r="A60" s="104" t="s">
        <v>52</v>
      </c>
      <c r="B60" s="104" t="s">
        <v>92</v>
      </c>
      <c r="C60" s="104" t="s">
        <v>46</v>
      </c>
      <c r="D60" s="104" t="s">
        <v>32</v>
      </c>
      <c r="E60" s="82" t="s">
        <v>351</v>
      </c>
      <c r="F60" s="82" t="s">
        <v>350</v>
      </c>
      <c r="G60" s="66" t="s">
        <v>346</v>
      </c>
      <c r="H60" s="82" t="s">
        <v>415</v>
      </c>
      <c r="I60" s="81" t="s">
        <v>130</v>
      </c>
    </row>
    <row r="61" spans="1:9" ht="160.5" customHeight="1">
      <c r="A61" s="104" t="s">
        <v>52</v>
      </c>
      <c r="B61" s="104" t="s">
        <v>92</v>
      </c>
      <c r="C61" s="104" t="s">
        <v>46</v>
      </c>
      <c r="D61" s="104" t="s">
        <v>29</v>
      </c>
      <c r="E61" s="82" t="s">
        <v>236</v>
      </c>
      <c r="F61" s="82" t="s">
        <v>350</v>
      </c>
      <c r="G61" s="66" t="s">
        <v>346</v>
      </c>
      <c r="H61" s="82" t="s">
        <v>415</v>
      </c>
      <c r="I61" s="81" t="s">
        <v>130</v>
      </c>
    </row>
    <row r="62" spans="1:9" ht="113.25" customHeight="1">
      <c r="A62" s="104" t="s">
        <v>52</v>
      </c>
      <c r="B62" s="104" t="s">
        <v>92</v>
      </c>
      <c r="C62" s="104" t="s">
        <v>46</v>
      </c>
      <c r="D62" s="105" t="s">
        <v>80</v>
      </c>
      <c r="E62" s="82" t="s">
        <v>216</v>
      </c>
      <c r="F62" s="82" t="s">
        <v>350</v>
      </c>
      <c r="G62" s="66" t="s">
        <v>346</v>
      </c>
      <c r="H62" s="82" t="s">
        <v>102</v>
      </c>
      <c r="I62" s="81" t="s">
        <v>130</v>
      </c>
    </row>
    <row r="63" spans="1:9" ht="211.5" customHeight="1">
      <c r="A63" s="104" t="s">
        <v>52</v>
      </c>
      <c r="B63" s="104" t="s">
        <v>92</v>
      </c>
      <c r="C63" s="104" t="s">
        <v>47</v>
      </c>
      <c r="D63" s="104"/>
      <c r="E63" s="82" t="s">
        <v>237</v>
      </c>
      <c r="F63" s="82" t="s">
        <v>350</v>
      </c>
      <c r="G63" s="66" t="s">
        <v>346</v>
      </c>
      <c r="H63" s="82" t="s">
        <v>159</v>
      </c>
      <c r="I63" s="81" t="s">
        <v>130</v>
      </c>
    </row>
    <row r="64" spans="1:9" ht="189.75" customHeight="1">
      <c r="A64" s="104" t="s">
        <v>52</v>
      </c>
      <c r="B64" s="104" t="s">
        <v>92</v>
      </c>
      <c r="C64" s="104" t="s">
        <v>52</v>
      </c>
      <c r="D64" s="105"/>
      <c r="E64" s="82" t="s">
        <v>160</v>
      </c>
      <c r="F64" s="82" t="s">
        <v>350</v>
      </c>
      <c r="G64" s="66" t="s">
        <v>346</v>
      </c>
      <c r="H64" s="82" t="s">
        <v>93</v>
      </c>
      <c r="I64" s="104" t="s">
        <v>295</v>
      </c>
    </row>
    <row r="65" spans="1:9" ht="111.75" customHeight="1">
      <c r="A65" s="104" t="s">
        <v>52</v>
      </c>
      <c r="B65" s="104" t="s">
        <v>92</v>
      </c>
      <c r="C65" s="104" t="s">
        <v>53</v>
      </c>
      <c r="D65" s="105"/>
      <c r="E65" s="82" t="s">
        <v>161</v>
      </c>
      <c r="F65" s="82" t="s">
        <v>350</v>
      </c>
      <c r="G65" s="66" t="s">
        <v>346</v>
      </c>
      <c r="H65" s="82" t="s">
        <v>164</v>
      </c>
      <c r="I65" s="104" t="s">
        <v>295</v>
      </c>
    </row>
    <row r="66" spans="1:9" ht="111" customHeight="1">
      <c r="A66" s="104" t="s">
        <v>52</v>
      </c>
      <c r="B66" s="104" t="s">
        <v>92</v>
      </c>
      <c r="C66" s="104" t="s">
        <v>82</v>
      </c>
      <c r="D66" s="106"/>
      <c r="E66" s="82" t="s">
        <v>163</v>
      </c>
      <c r="F66" s="82"/>
      <c r="G66" s="82"/>
      <c r="H66" s="82"/>
      <c r="I66" s="81"/>
    </row>
    <row r="67" spans="1:9" ht="318.75" customHeight="1">
      <c r="A67" s="104" t="s">
        <v>52</v>
      </c>
      <c r="B67" s="104" t="s">
        <v>92</v>
      </c>
      <c r="C67" s="104" t="s">
        <v>82</v>
      </c>
      <c r="D67" s="104" t="s">
        <v>32</v>
      </c>
      <c r="E67" s="83" t="s">
        <v>423</v>
      </c>
      <c r="F67" s="82" t="s">
        <v>350</v>
      </c>
      <c r="G67" s="66" t="s">
        <v>346</v>
      </c>
      <c r="H67" s="82" t="s">
        <v>162</v>
      </c>
      <c r="I67" s="104" t="s">
        <v>296</v>
      </c>
    </row>
    <row r="68" spans="1:9" ht="213" customHeight="1">
      <c r="A68" s="104" t="s">
        <v>52</v>
      </c>
      <c r="B68" s="104" t="s">
        <v>92</v>
      </c>
      <c r="C68" s="104" t="s">
        <v>82</v>
      </c>
      <c r="D68" s="104" t="s">
        <v>29</v>
      </c>
      <c r="E68" s="83" t="s">
        <v>165</v>
      </c>
      <c r="F68" s="82" t="s">
        <v>350</v>
      </c>
      <c r="G68" s="66" t="s">
        <v>422</v>
      </c>
      <c r="H68" s="82" t="s">
        <v>166</v>
      </c>
      <c r="I68" s="104" t="s">
        <v>296</v>
      </c>
    </row>
    <row r="69" spans="1:9" ht="108" customHeight="1">
      <c r="A69" s="104" t="s">
        <v>52</v>
      </c>
      <c r="B69" s="104" t="s">
        <v>92</v>
      </c>
      <c r="C69" s="104" t="s">
        <v>82</v>
      </c>
      <c r="D69" s="104" t="s">
        <v>80</v>
      </c>
      <c r="E69" s="83" t="s">
        <v>185</v>
      </c>
      <c r="F69" s="82" t="s">
        <v>350</v>
      </c>
      <c r="G69" s="66" t="s">
        <v>409</v>
      </c>
      <c r="H69" s="82" t="s">
        <v>186</v>
      </c>
      <c r="I69" s="104" t="s">
        <v>296</v>
      </c>
    </row>
    <row r="70" spans="1:9" ht="132.75" customHeight="1">
      <c r="A70" s="104" t="s">
        <v>52</v>
      </c>
      <c r="B70" s="104" t="s">
        <v>92</v>
      </c>
      <c r="C70" s="104" t="s">
        <v>250</v>
      </c>
      <c r="D70" s="107"/>
      <c r="E70" s="82" t="s">
        <v>249</v>
      </c>
      <c r="F70" s="82" t="s">
        <v>350</v>
      </c>
      <c r="G70" s="66" t="s">
        <v>409</v>
      </c>
      <c r="H70" s="82" t="s">
        <v>248</v>
      </c>
      <c r="I70" s="81" t="s">
        <v>130</v>
      </c>
    </row>
    <row r="71" spans="1:9" ht="132.75" customHeight="1">
      <c r="A71" s="104" t="s">
        <v>52</v>
      </c>
      <c r="B71" s="104" t="s">
        <v>92</v>
      </c>
      <c r="C71" s="104" t="s">
        <v>251</v>
      </c>
      <c r="D71" s="106"/>
      <c r="E71" s="82" t="s">
        <v>98</v>
      </c>
      <c r="F71" s="82" t="s">
        <v>350</v>
      </c>
      <c r="G71" s="82"/>
      <c r="H71" s="82"/>
      <c r="I71" s="81"/>
    </row>
    <row r="72" spans="1:9" ht="95.25" customHeight="1">
      <c r="A72" s="104" t="s">
        <v>52</v>
      </c>
      <c r="B72" s="104" t="s">
        <v>92</v>
      </c>
      <c r="C72" s="104" t="s">
        <v>251</v>
      </c>
      <c r="D72" s="104" t="s">
        <v>32</v>
      </c>
      <c r="E72" s="82" t="s">
        <v>0</v>
      </c>
      <c r="F72" s="82" t="s">
        <v>350</v>
      </c>
      <c r="G72" s="82" t="s">
        <v>75</v>
      </c>
      <c r="H72" s="82" t="s">
        <v>2</v>
      </c>
      <c r="I72" s="81" t="s">
        <v>130</v>
      </c>
    </row>
    <row r="73" spans="1:9" ht="92.25" customHeight="1">
      <c r="A73" s="104" t="s">
        <v>52</v>
      </c>
      <c r="B73" s="104" t="s">
        <v>92</v>
      </c>
      <c r="C73" s="104" t="s">
        <v>251</v>
      </c>
      <c r="D73" s="104" t="s">
        <v>29</v>
      </c>
      <c r="E73" s="82" t="s">
        <v>1</v>
      </c>
      <c r="F73" s="82" t="s">
        <v>350</v>
      </c>
      <c r="G73" s="82" t="s">
        <v>75</v>
      </c>
      <c r="H73" s="82" t="s">
        <v>2</v>
      </c>
      <c r="I73" s="81" t="s">
        <v>130</v>
      </c>
    </row>
    <row r="74" spans="1:9" ht="135.75" customHeight="1">
      <c r="A74" s="104" t="s">
        <v>52</v>
      </c>
      <c r="B74" s="104" t="s">
        <v>92</v>
      </c>
      <c r="C74" s="104" t="s">
        <v>85</v>
      </c>
      <c r="D74" s="104"/>
      <c r="E74" s="83" t="s">
        <v>187</v>
      </c>
      <c r="F74" s="82" t="s">
        <v>350</v>
      </c>
      <c r="G74" s="82" t="s">
        <v>74</v>
      </c>
      <c r="H74" s="82" t="s">
        <v>167</v>
      </c>
      <c r="I74" s="81" t="s">
        <v>130</v>
      </c>
    </row>
    <row r="75" spans="1:9" ht="104.25" customHeight="1">
      <c r="A75" s="104" t="s">
        <v>52</v>
      </c>
      <c r="B75" s="104" t="s">
        <v>92</v>
      </c>
      <c r="C75" s="104" t="s">
        <v>252</v>
      </c>
      <c r="D75" s="104"/>
      <c r="E75" s="83" t="s">
        <v>3</v>
      </c>
      <c r="F75" s="82" t="s">
        <v>350</v>
      </c>
      <c r="G75" s="82" t="s">
        <v>75</v>
      </c>
      <c r="H75" s="82" t="s">
        <v>4</v>
      </c>
      <c r="I75" s="81" t="s">
        <v>130</v>
      </c>
    </row>
    <row r="76" spans="1:9" ht="90" customHeight="1">
      <c r="A76" s="104" t="s">
        <v>52</v>
      </c>
      <c r="B76" s="104" t="s">
        <v>92</v>
      </c>
      <c r="C76" s="104" t="s">
        <v>86</v>
      </c>
      <c r="D76" s="106"/>
      <c r="E76" s="82" t="s">
        <v>168</v>
      </c>
      <c r="F76" s="82"/>
      <c r="G76" s="82"/>
      <c r="H76" s="82"/>
      <c r="I76" s="81"/>
    </row>
    <row r="77" spans="1:9" ht="318.75" customHeight="1">
      <c r="A77" s="104" t="s">
        <v>52</v>
      </c>
      <c r="B77" s="104" t="s">
        <v>92</v>
      </c>
      <c r="C77" s="104" t="s">
        <v>86</v>
      </c>
      <c r="D77" s="104" t="s">
        <v>32</v>
      </c>
      <c r="E77" s="82" t="s">
        <v>191</v>
      </c>
      <c r="F77" s="82" t="s">
        <v>350</v>
      </c>
      <c r="G77" s="66" t="s">
        <v>346</v>
      </c>
      <c r="H77" s="82" t="s">
        <v>188</v>
      </c>
      <c r="I77" s="104" t="s">
        <v>297</v>
      </c>
    </row>
    <row r="78" spans="1:9" ht="81" customHeight="1">
      <c r="A78" s="104" t="s">
        <v>52</v>
      </c>
      <c r="B78" s="104" t="s">
        <v>92</v>
      </c>
      <c r="C78" s="104" t="s">
        <v>86</v>
      </c>
      <c r="D78" s="106" t="s">
        <v>29</v>
      </c>
      <c r="E78" s="82" t="s">
        <v>99</v>
      </c>
      <c r="F78" s="82"/>
      <c r="G78" s="82"/>
      <c r="H78" s="82"/>
      <c r="I78" s="104" t="s">
        <v>297</v>
      </c>
    </row>
    <row r="79" spans="1:10" ht="130.5" customHeight="1">
      <c r="A79" s="104" t="s">
        <v>52</v>
      </c>
      <c r="B79" s="104" t="s">
        <v>92</v>
      </c>
      <c r="C79" s="104" t="s">
        <v>86</v>
      </c>
      <c r="D79" s="104" t="s">
        <v>80</v>
      </c>
      <c r="E79" s="82" t="s">
        <v>158</v>
      </c>
      <c r="F79" s="82" t="s">
        <v>350</v>
      </c>
      <c r="G79" s="66" t="s">
        <v>346</v>
      </c>
      <c r="H79" s="82" t="s">
        <v>10</v>
      </c>
      <c r="I79" s="104" t="s">
        <v>297</v>
      </c>
      <c r="J79" s="84"/>
    </row>
    <row r="80" spans="1:10" ht="134.25" customHeight="1">
      <c r="A80" s="104" t="s">
        <v>92</v>
      </c>
      <c r="B80" s="104" t="s">
        <v>81</v>
      </c>
      <c r="C80" s="104" t="s">
        <v>86</v>
      </c>
      <c r="D80" s="104" t="s">
        <v>81</v>
      </c>
      <c r="E80" s="83" t="s">
        <v>11</v>
      </c>
      <c r="F80" s="82" t="s">
        <v>350</v>
      </c>
      <c r="G80" s="66" t="s">
        <v>346</v>
      </c>
      <c r="H80" s="82" t="s">
        <v>13</v>
      </c>
      <c r="I80" s="104" t="s">
        <v>297</v>
      </c>
      <c r="J80" s="84"/>
    </row>
    <row r="81" spans="1:10" ht="79.5" customHeight="1">
      <c r="A81" s="108" t="s">
        <v>52</v>
      </c>
      <c r="B81" s="108" t="s">
        <v>92</v>
      </c>
      <c r="C81" s="108" t="s">
        <v>87</v>
      </c>
      <c r="D81" s="108"/>
      <c r="E81" s="101" t="s">
        <v>12</v>
      </c>
      <c r="F81" s="82" t="s">
        <v>350</v>
      </c>
      <c r="G81" s="66" t="s">
        <v>346</v>
      </c>
      <c r="H81" s="101" t="s">
        <v>12</v>
      </c>
      <c r="I81" s="100" t="s">
        <v>130</v>
      </c>
      <c r="J81" s="84"/>
    </row>
    <row r="82" spans="1:11" ht="213.75" customHeight="1">
      <c r="A82" s="104" t="s">
        <v>52</v>
      </c>
      <c r="B82" s="104" t="s">
        <v>92</v>
      </c>
      <c r="C82" s="104" t="s">
        <v>253</v>
      </c>
      <c r="D82" s="104"/>
      <c r="E82" s="83" t="s">
        <v>157</v>
      </c>
      <c r="F82" s="82" t="s">
        <v>350</v>
      </c>
      <c r="G82" s="66" t="s">
        <v>346</v>
      </c>
      <c r="H82" s="82" t="s">
        <v>14</v>
      </c>
      <c r="I82" s="81"/>
      <c r="J82" s="84"/>
      <c r="K82" s="84"/>
    </row>
    <row r="83" spans="1:11" ht="213.75" customHeight="1">
      <c r="A83" s="104" t="s">
        <v>52</v>
      </c>
      <c r="B83" s="104" t="s">
        <v>92</v>
      </c>
      <c r="C83" s="104" t="s">
        <v>259</v>
      </c>
      <c r="D83" s="104"/>
      <c r="E83" s="83" t="s">
        <v>258</v>
      </c>
      <c r="F83" s="82"/>
      <c r="G83" s="66"/>
      <c r="H83" s="82"/>
      <c r="I83" s="81"/>
      <c r="J83" s="84"/>
      <c r="K83" s="84"/>
    </row>
    <row r="84" spans="1:11" ht="200.25" customHeight="1">
      <c r="A84" s="104" t="s">
        <v>52</v>
      </c>
      <c r="B84" s="104" t="s">
        <v>92</v>
      </c>
      <c r="C84" s="104" t="s">
        <v>259</v>
      </c>
      <c r="D84" s="104" t="s">
        <v>32</v>
      </c>
      <c r="E84" s="83" t="s">
        <v>260</v>
      </c>
      <c r="F84" s="78" t="s">
        <v>339</v>
      </c>
      <c r="G84" s="66" t="s">
        <v>346</v>
      </c>
      <c r="H84" s="82" t="s">
        <v>261</v>
      </c>
      <c r="I84" s="81"/>
      <c r="J84" s="84"/>
      <c r="K84" s="84"/>
    </row>
    <row r="85" spans="1:11" ht="351" customHeight="1">
      <c r="A85" s="109" t="s">
        <v>52</v>
      </c>
      <c r="B85" s="77">
        <v>5</v>
      </c>
      <c r="C85" s="77">
        <v>13</v>
      </c>
      <c r="D85" s="77">
        <v>2</v>
      </c>
      <c r="E85" s="102" t="s">
        <v>258</v>
      </c>
      <c r="F85" s="78" t="s">
        <v>339</v>
      </c>
      <c r="G85" s="66" t="s">
        <v>346</v>
      </c>
      <c r="H85" s="78" t="s">
        <v>257</v>
      </c>
      <c r="I85" s="81" t="s">
        <v>130</v>
      </c>
      <c r="J85" s="103"/>
      <c r="K85" s="103"/>
    </row>
    <row r="86" spans="1:9" ht="26.25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26.25">
      <c r="A87" s="61"/>
      <c r="B87" s="61"/>
      <c r="C87" s="61"/>
      <c r="D87" s="61"/>
      <c r="E87" s="61"/>
      <c r="F87" s="61"/>
      <c r="G87" s="61"/>
      <c r="H87" s="61"/>
      <c r="I87" s="61"/>
    </row>
  </sheetData>
  <sheetProtection/>
  <mergeCells count="75">
    <mergeCell ref="H52:H53"/>
    <mergeCell ref="H1:I1"/>
    <mergeCell ref="F54:F55"/>
    <mergeCell ref="H54:H55"/>
    <mergeCell ref="E54:E55"/>
    <mergeCell ref="A7:H7"/>
    <mergeCell ref="A11:E11"/>
    <mergeCell ref="F11:H11"/>
    <mergeCell ref="A2:A3"/>
    <mergeCell ref="B2:B3"/>
    <mergeCell ref="E43:I43"/>
    <mergeCell ref="I54:I55"/>
    <mergeCell ref="A52:A53"/>
    <mergeCell ref="B52:B53"/>
    <mergeCell ref="C52:C53"/>
    <mergeCell ref="D52:D53"/>
    <mergeCell ref="A54:A55"/>
    <mergeCell ref="B54:B55"/>
    <mergeCell ref="D54:D55"/>
    <mergeCell ref="C54:C55"/>
    <mergeCell ref="E28:E33"/>
    <mergeCell ref="F28:F33"/>
    <mergeCell ref="H28:H33"/>
    <mergeCell ref="I28:I33"/>
    <mergeCell ref="A28:A33"/>
    <mergeCell ref="B28:B33"/>
    <mergeCell ref="C28:C33"/>
    <mergeCell ref="D28:D33"/>
    <mergeCell ref="I23:I24"/>
    <mergeCell ref="E52:E53"/>
    <mergeCell ref="I25:I26"/>
    <mergeCell ref="G25:G26"/>
    <mergeCell ref="H25:H26"/>
    <mergeCell ref="E25:E26"/>
    <mergeCell ref="F25:F26"/>
    <mergeCell ref="E23:E24"/>
    <mergeCell ref="F23:F24"/>
    <mergeCell ref="I52:I53"/>
    <mergeCell ref="A25:A26"/>
    <mergeCell ref="B25:B26"/>
    <mergeCell ref="C25:C26"/>
    <mergeCell ref="D25:D26"/>
    <mergeCell ref="A23:A24"/>
    <mergeCell ref="B23:B24"/>
    <mergeCell ref="C23:C24"/>
    <mergeCell ref="D23:D24"/>
    <mergeCell ref="A17:A18"/>
    <mergeCell ref="I13:I14"/>
    <mergeCell ref="H17:H18"/>
    <mergeCell ref="I17:I18"/>
    <mergeCell ref="B17:B18"/>
    <mergeCell ref="C17:C18"/>
    <mergeCell ref="D17:D18"/>
    <mergeCell ref="E17:E18"/>
    <mergeCell ref="H13:H14"/>
    <mergeCell ref="G17:G18"/>
    <mergeCell ref="F2:F3"/>
    <mergeCell ref="G2:G3"/>
    <mergeCell ref="E13:E14"/>
    <mergeCell ref="F13:F14"/>
    <mergeCell ref="G13:G14"/>
    <mergeCell ref="A9:E9"/>
    <mergeCell ref="F9:H9"/>
    <mergeCell ref="D10:E10"/>
    <mergeCell ref="C2:C3"/>
    <mergeCell ref="G54:G55"/>
    <mergeCell ref="E35:I35"/>
    <mergeCell ref="E16:I16"/>
    <mergeCell ref="C51:I51"/>
    <mergeCell ref="E58:I58"/>
    <mergeCell ref="H2:I6"/>
    <mergeCell ref="F10:H10"/>
    <mergeCell ref="A13:D13"/>
    <mergeCell ref="D2:D3"/>
    <mergeCell ref="E2:E3"/>
  </mergeCells>
  <hyperlinks>
    <hyperlink ref="E25" r:id="rId1" display="http://sarapulrayon.udmurt.ru/"/>
  </hyperlink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37" r:id="rId2"/>
  <headerFooter>
    <oddFooter>&amp;C&amp;P</oddFooter>
  </headerFooter>
  <rowBreaks count="5" manualBreakCount="5">
    <brk id="22" max="14" man="1"/>
    <brk id="50" max="14" man="1"/>
    <brk id="61" max="14" man="1"/>
    <brk id="67" max="14" man="1"/>
    <brk id="7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4">
      <selection activeCell="C16" sqref="C16"/>
    </sheetView>
  </sheetViews>
  <sheetFormatPr defaultColWidth="9.140625" defaultRowHeight="15"/>
  <cols>
    <col min="1" max="2" width="4.7109375" style="0" customWidth="1"/>
    <col min="3" max="3" width="22.7109375" style="0" customWidth="1"/>
    <col min="4" max="4" width="17.7109375" style="0" customWidth="1"/>
    <col min="5" max="11" width="10.7109375" style="0" customWidth="1"/>
    <col min="12" max="12" width="26.28125" style="0" customWidth="1"/>
  </cols>
  <sheetData>
    <row r="1" spans="1:13" ht="67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79" t="s">
        <v>390</v>
      </c>
      <c r="L1" s="280"/>
      <c r="M1" s="127"/>
    </row>
    <row r="2" spans="1:12" s="1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77" t="s">
        <v>353</v>
      </c>
      <c r="L2" s="277"/>
    </row>
    <row r="3" spans="1:12" s="1" customFormat="1" ht="27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78"/>
      <c r="L3" s="277"/>
    </row>
    <row r="4" spans="1:12" s="1" customFormat="1" ht="29.25" customHeight="1">
      <c r="A4" s="214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s="1" customFormat="1" ht="13.5" customHeight="1">
      <c r="A5" s="281" t="s">
        <v>68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s="1" customFormat="1" ht="13.5" customHeight="1">
      <c r="A6" s="214"/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12.75" customHeight="1">
      <c r="A7" s="283" t="s">
        <v>42</v>
      </c>
      <c r="B7" s="283"/>
      <c r="C7" s="273" t="s">
        <v>57</v>
      </c>
      <c r="D7" s="273" t="s">
        <v>31</v>
      </c>
      <c r="E7" s="273" t="s">
        <v>48</v>
      </c>
      <c r="F7" s="273"/>
      <c r="G7" s="273"/>
      <c r="H7" s="273"/>
      <c r="I7" s="273"/>
      <c r="J7" s="273"/>
      <c r="K7" s="273"/>
      <c r="L7" s="274" t="s">
        <v>58</v>
      </c>
    </row>
    <row r="8" spans="1:12" ht="33.75" customHeight="1">
      <c r="A8" s="283"/>
      <c r="B8" s="283"/>
      <c r="C8" s="273" t="s">
        <v>30</v>
      </c>
      <c r="D8" s="273" t="s">
        <v>31</v>
      </c>
      <c r="E8" s="273" t="s">
        <v>74</v>
      </c>
      <c r="F8" s="273" t="s">
        <v>75</v>
      </c>
      <c r="G8" s="273" t="s">
        <v>76</v>
      </c>
      <c r="H8" s="273" t="s">
        <v>77</v>
      </c>
      <c r="I8" s="274" t="s">
        <v>78</v>
      </c>
      <c r="J8" s="274" t="s">
        <v>20</v>
      </c>
      <c r="K8" s="273" t="s">
        <v>354</v>
      </c>
      <c r="L8" s="275" t="s">
        <v>28</v>
      </c>
    </row>
    <row r="9" spans="1:12" ht="18" customHeight="1">
      <c r="A9" s="10" t="s">
        <v>59</v>
      </c>
      <c r="B9" s="10" t="s">
        <v>43</v>
      </c>
      <c r="C9" s="273"/>
      <c r="D9" s="273"/>
      <c r="E9" s="273"/>
      <c r="F9" s="273"/>
      <c r="G9" s="273"/>
      <c r="H9" s="273"/>
      <c r="I9" s="284"/>
      <c r="J9" s="276"/>
      <c r="K9" s="273"/>
      <c r="L9" s="276"/>
    </row>
    <row r="10" spans="1:12" ht="17.25" customHeight="1">
      <c r="A10" s="6" t="s">
        <v>52</v>
      </c>
      <c r="B10" s="6" t="s">
        <v>29</v>
      </c>
      <c r="C10" s="272" t="s">
        <v>173</v>
      </c>
      <c r="D10" s="272"/>
      <c r="E10" s="272"/>
      <c r="F10" s="272"/>
      <c r="G10" s="272"/>
      <c r="H10" s="272"/>
      <c r="I10" s="272"/>
      <c r="J10" s="272"/>
      <c r="K10" s="272"/>
      <c r="L10" s="272"/>
    </row>
    <row r="11" spans="1:12" ht="94.5" customHeight="1">
      <c r="A11" s="53" t="s">
        <v>52</v>
      </c>
      <c r="B11" s="53" t="s">
        <v>32</v>
      </c>
      <c r="C11" s="51" t="s">
        <v>172</v>
      </c>
      <c r="D11" s="52" t="s">
        <v>15</v>
      </c>
      <c r="E11" s="54"/>
      <c r="F11" s="54"/>
      <c r="G11" s="54"/>
      <c r="H11" s="54"/>
      <c r="I11" s="54"/>
      <c r="J11" s="54"/>
      <c r="K11" s="54"/>
      <c r="L11" s="55" t="s">
        <v>174</v>
      </c>
    </row>
    <row r="12" spans="1:12" ht="15">
      <c r="A12" s="6" t="s">
        <v>52</v>
      </c>
      <c r="B12" s="6" t="s">
        <v>92</v>
      </c>
      <c r="C12" s="272" t="s">
        <v>9</v>
      </c>
      <c r="D12" s="272"/>
      <c r="E12" s="272"/>
      <c r="F12" s="272"/>
      <c r="G12" s="272"/>
      <c r="H12" s="272"/>
      <c r="I12" s="272"/>
      <c r="J12" s="272"/>
      <c r="K12" s="272"/>
      <c r="L12" s="272"/>
    </row>
    <row r="13" spans="1:12" ht="80.25" customHeight="1">
      <c r="A13" s="53" t="s">
        <v>52</v>
      </c>
      <c r="B13" s="53" t="s">
        <v>32</v>
      </c>
      <c r="C13" s="51" t="s">
        <v>175</v>
      </c>
      <c r="D13" s="52" t="s">
        <v>170</v>
      </c>
      <c r="E13" s="52">
        <v>173</v>
      </c>
      <c r="F13" s="52">
        <v>196.7</v>
      </c>
      <c r="G13" s="52">
        <v>173</v>
      </c>
      <c r="H13" s="52">
        <v>0</v>
      </c>
      <c r="I13" s="52">
        <v>0</v>
      </c>
      <c r="J13" s="52">
        <v>0</v>
      </c>
      <c r="K13" s="52">
        <v>0</v>
      </c>
      <c r="L13" s="55" t="s">
        <v>171</v>
      </c>
    </row>
  </sheetData>
  <sheetProtection/>
  <mergeCells count="17">
    <mergeCell ref="K2:L3"/>
    <mergeCell ref="K1:L1"/>
    <mergeCell ref="A5:L5"/>
    <mergeCell ref="A7:B8"/>
    <mergeCell ref="C7:C9"/>
    <mergeCell ref="D7:D9"/>
    <mergeCell ref="E7:K7"/>
    <mergeCell ref="I8:I9"/>
    <mergeCell ref="C10:L10"/>
    <mergeCell ref="C12:L12"/>
    <mergeCell ref="H8:H9"/>
    <mergeCell ref="K8:K9"/>
    <mergeCell ref="L7:L9"/>
    <mergeCell ref="E8:E9"/>
    <mergeCell ref="F8:F9"/>
    <mergeCell ref="G8:G9"/>
    <mergeCell ref="J8:J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16">
      <selection activeCell="K19" sqref="K19"/>
    </sheetView>
  </sheetViews>
  <sheetFormatPr defaultColWidth="9.140625" defaultRowHeight="15"/>
  <cols>
    <col min="1" max="1" width="5.140625" style="0" customWidth="1"/>
    <col min="2" max="2" width="4.140625" style="0" customWidth="1"/>
    <col min="3" max="3" width="5.28125" style="0" customWidth="1"/>
    <col min="4" max="4" width="22.28125" style="0" customWidth="1"/>
    <col min="5" max="5" width="38.8515625" style="0" customWidth="1"/>
    <col min="6" max="6" width="9.28125" style="0" customWidth="1"/>
    <col min="7" max="12" width="10.7109375" style="0" customWidth="1"/>
    <col min="13" max="13" width="9.8515625" style="0" customWidth="1"/>
  </cols>
  <sheetData>
    <row r="1" spans="1:21" s="1" customFormat="1" ht="61.5" customHeight="1">
      <c r="A1" s="4"/>
      <c r="B1" s="4"/>
      <c r="C1" s="4"/>
      <c r="D1" s="4"/>
      <c r="E1" s="4"/>
      <c r="F1" s="4"/>
      <c r="G1" s="4"/>
      <c r="I1" s="288" t="s">
        <v>391</v>
      </c>
      <c r="J1" s="288"/>
      <c r="K1" s="288"/>
      <c r="L1" s="288"/>
      <c r="M1" s="289"/>
      <c r="N1" s="124"/>
      <c r="O1" s="124"/>
      <c r="P1" s="124"/>
      <c r="Q1" s="124"/>
      <c r="R1" s="124"/>
      <c r="S1" s="124"/>
      <c r="T1" s="123"/>
      <c r="U1" s="123"/>
    </row>
    <row r="2" spans="1:13" s="1" customFormat="1" ht="13.5" customHeight="1">
      <c r="A2" s="4"/>
      <c r="B2" s="4"/>
      <c r="C2" s="4"/>
      <c r="D2" s="4"/>
      <c r="E2" s="4"/>
      <c r="F2" s="4"/>
      <c r="G2" s="4"/>
      <c r="I2" s="288" t="s">
        <v>406</v>
      </c>
      <c r="J2" s="289"/>
      <c r="K2" s="289"/>
      <c r="L2" s="289"/>
      <c r="M2" s="289"/>
    </row>
    <row r="3" spans="1:13" s="1" customFormat="1" ht="13.5" customHeight="1">
      <c r="A3" s="4"/>
      <c r="B3" s="4"/>
      <c r="C3" s="4"/>
      <c r="D3" s="4"/>
      <c r="E3" s="4"/>
      <c r="F3" s="4"/>
      <c r="G3" s="4"/>
      <c r="I3" s="289"/>
      <c r="J3" s="289"/>
      <c r="K3" s="289"/>
      <c r="L3" s="289"/>
      <c r="M3" s="289"/>
    </row>
    <row r="4" spans="1:13" s="1" customFormat="1" ht="13.5" customHeight="1">
      <c r="A4" s="4"/>
      <c r="B4" s="4"/>
      <c r="C4" s="4"/>
      <c r="D4" s="4"/>
      <c r="E4" s="4"/>
      <c r="F4" s="4"/>
      <c r="G4" s="4"/>
      <c r="I4" s="289"/>
      <c r="J4" s="289"/>
      <c r="K4" s="289"/>
      <c r="L4" s="289"/>
      <c r="M4" s="289"/>
    </row>
    <row r="5" spans="1:12" s="1" customFormat="1" ht="13.5" customHeight="1">
      <c r="A5" s="4"/>
      <c r="B5" s="4"/>
      <c r="C5" s="4"/>
      <c r="D5" s="3"/>
      <c r="E5" s="3"/>
      <c r="F5" s="3"/>
      <c r="G5" s="3"/>
      <c r="H5" s="3"/>
      <c r="I5" s="3"/>
      <c r="J5" s="3"/>
      <c r="K5" s="2"/>
      <c r="L5" s="2"/>
    </row>
    <row r="6" spans="1:12" s="1" customFormat="1" ht="13.5" customHeight="1">
      <c r="A6" s="296" t="s">
        <v>79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"/>
    </row>
    <row r="7" spans="1:12" s="1" customFormat="1" ht="13.5" customHeight="1">
      <c r="A7" s="4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3" ht="47.25" customHeight="1">
      <c r="A8" s="283" t="s">
        <v>42</v>
      </c>
      <c r="B8" s="283"/>
      <c r="C8" s="273" t="s">
        <v>34</v>
      </c>
      <c r="D8" s="273" t="s">
        <v>63</v>
      </c>
      <c r="E8" s="273" t="s">
        <v>49</v>
      </c>
      <c r="F8" s="273" t="s">
        <v>50</v>
      </c>
      <c r="G8" s="273" t="s">
        <v>74</v>
      </c>
      <c r="H8" s="273" t="s">
        <v>75</v>
      </c>
      <c r="I8" s="273" t="s">
        <v>76</v>
      </c>
      <c r="J8" s="273" t="s">
        <v>77</v>
      </c>
      <c r="K8" s="273" t="s">
        <v>78</v>
      </c>
      <c r="L8" s="274" t="s">
        <v>20</v>
      </c>
      <c r="M8" s="273" t="s">
        <v>354</v>
      </c>
    </row>
    <row r="9" spans="1:13" ht="15" customHeight="1">
      <c r="A9" s="10" t="s">
        <v>59</v>
      </c>
      <c r="B9" s="10" t="s">
        <v>43</v>
      </c>
      <c r="C9" s="299"/>
      <c r="D9" s="290" t="s">
        <v>30</v>
      </c>
      <c r="E9" s="290" t="s">
        <v>31</v>
      </c>
      <c r="F9" s="290"/>
      <c r="G9" s="290"/>
      <c r="H9" s="290"/>
      <c r="I9" s="290"/>
      <c r="J9" s="290"/>
      <c r="K9" s="290"/>
      <c r="L9" s="276"/>
      <c r="M9" s="290"/>
    </row>
    <row r="10" spans="1:13" ht="29.25" customHeight="1">
      <c r="A10" s="10"/>
      <c r="B10" s="10"/>
      <c r="C10" s="85"/>
      <c r="D10" s="87"/>
      <c r="E10" s="199" t="s">
        <v>193</v>
      </c>
      <c r="F10" s="200" t="s">
        <v>51</v>
      </c>
      <c r="G10" s="201">
        <v>86305.6</v>
      </c>
      <c r="H10" s="201">
        <v>83536.4</v>
      </c>
      <c r="I10" s="201">
        <v>89206.3</v>
      </c>
      <c r="J10" s="201">
        <v>80445.05</v>
      </c>
      <c r="K10" s="202">
        <v>80512</v>
      </c>
      <c r="L10" s="202">
        <v>80512</v>
      </c>
      <c r="M10" s="202">
        <v>80512</v>
      </c>
    </row>
    <row r="11" spans="1:13" s="12" customFormat="1" ht="16.5" customHeight="1">
      <c r="A11" s="9" t="s">
        <v>52</v>
      </c>
      <c r="B11" s="20">
        <v>1</v>
      </c>
      <c r="C11" s="20"/>
      <c r="D11" s="285" t="s">
        <v>5</v>
      </c>
      <c r="E11" s="286"/>
      <c r="F11" s="286"/>
      <c r="G11" s="286"/>
      <c r="H11" s="286"/>
      <c r="I11" s="286"/>
      <c r="J11" s="286"/>
      <c r="K11" s="286"/>
      <c r="L11" s="286"/>
      <c r="M11" s="287"/>
    </row>
    <row r="12" spans="1:13" s="12" customFormat="1" ht="16.5" customHeight="1">
      <c r="A12" s="291" t="s">
        <v>52</v>
      </c>
      <c r="B12" s="291" t="s">
        <v>32</v>
      </c>
      <c r="C12" s="291" t="s">
        <v>94</v>
      </c>
      <c r="D12" s="293" t="s">
        <v>219</v>
      </c>
      <c r="E12" s="203" t="s">
        <v>100</v>
      </c>
      <c r="F12" s="132" t="s">
        <v>304</v>
      </c>
      <c r="G12" s="132">
        <v>0</v>
      </c>
      <c r="H12" s="204">
        <v>59000</v>
      </c>
      <c r="I12" s="204">
        <v>71625</v>
      </c>
      <c r="J12" s="204">
        <v>100000</v>
      </c>
      <c r="K12" s="204">
        <v>100060</v>
      </c>
      <c r="L12" s="204">
        <v>100100</v>
      </c>
      <c r="M12" s="205">
        <v>100200</v>
      </c>
    </row>
    <row r="13" spans="1:14" ht="54.75" customHeight="1">
      <c r="A13" s="292"/>
      <c r="B13" s="292"/>
      <c r="C13" s="292"/>
      <c r="D13" s="294"/>
      <c r="E13" s="13" t="s">
        <v>355</v>
      </c>
      <c r="F13" s="21" t="s">
        <v>356</v>
      </c>
      <c r="G13" s="25">
        <v>0</v>
      </c>
      <c r="H13" s="25">
        <v>0</v>
      </c>
      <c r="I13" s="25">
        <v>0</v>
      </c>
      <c r="J13" s="25">
        <v>30</v>
      </c>
      <c r="K13" s="25" t="s">
        <v>375</v>
      </c>
      <c r="L13" s="25" t="s">
        <v>375</v>
      </c>
      <c r="M13" s="208">
        <v>0.1</v>
      </c>
      <c r="N13" s="115"/>
    </row>
    <row r="14" spans="1:13" ht="31.5" customHeight="1">
      <c r="A14" s="291" t="s">
        <v>52</v>
      </c>
      <c r="B14" s="291" t="s">
        <v>32</v>
      </c>
      <c r="C14" s="291" t="s">
        <v>94</v>
      </c>
      <c r="D14" s="293" t="s">
        <v>194</v>
      </c>
      <c r="E14" s="13" t="s">
        <v>195</v>
      </c>
      <c r="F14" s="21" t="s">
        <v>304</v>
      </c>
      <c r="G14" s="25">
        <v>0</v>
      </c>
      <c r="H14" s="25">
        <v>7000</v>
      </c>
      <c r="I14" s="25">
        <v>8000</v>
      </c>
      <c r="J14" s="25">
        <v>0</v>
      </c>
      <c r="K14" s="25">
        <v>0</v>
      </c>
      <c r="L14" s="88">
        <v>0</v>
      </c>
      <c r="M14" s="88">
        <v>0</v>
      </c>
    </row>
    <row r="15" spans="1:13" ht="38.25" customHeight="1">
      <c r="A15" s="301"/>
      <c r="B15" s="301"/>
      <c r="C15" s="301"/>
      <c r="D15" s="300"/>
      <c r="E15" s="13" t="s">
        <v>100</v>
      </c>
      <c r="F15" s="21" t="s">
        <v>304</v>
      </c>
      <c r="G15" s="25">
        <v>0</v>
      </c>
      <c r="H15" s="25">
        <v>0</v>
      </c>
      <c r="I15" s="179">
        <v>0</v>
      </c>
      <c r="J15" s="25">
        <v>8335</v>
      </c>
      <c r="K15" s="25">
        <v>8000</v>
      </c>
      <c r="L15" s="88">
        <v>8036</v>
      </c>
      <c r="M15" s="88">
        <v>8044</v>
      </c>
    </row>
    <row r="16" spans="1:13" ht="38.25" customHeight="1">
      <c r="A16" s="292"/>
      <c r="B16" s="292"/>
      <c r="C16" s="292"/>
      <c r="D16" s="294"/>
      <c r="E16" s="13" t="s">
        <v>355</v>
      </c>
      <c r="F16" s="21" t="s">
        <v>356</v>
      </c>
      <c r="G16" s="25">
        <v>0</v>
      </c>
      <c r="H16" s="25">
        <v>0</v>
      </c>
      <c r="I16" s="179">
        <v>0</v>
      </c>
      <c r="J16" s="25">
        <v>30</v>
      </c>
      <c r="K16" s="25" t="s">
        <v>375</v>
      </c>
      <c r="L16" s="25" t="s">
        <v>375</v>
      </c>
      <c r="M16" s="25" t="s">
        <v>375</v>
      </c>
    </row>
    <row r="17" spans="1:13" ht="68.25" customHeight="1">
      <c r="A17" s="39" t="s">
        <v>52</v>
      </c>
      <c r="B17" s="39" t="s">
        <v>32</v>
      </c>
      <c r="C17" s="39" t="s">
        <v>94</v>
      </c>
      <c r="D17" s="86" t="s">
        <v>220</v>
      </c>
      <c r="E17" s="13" t="s">
        <v>100</v>
      </c>
      <c r="F17" s="21" t="s">
        <v>304</v>
      </c>
      <c r="G17" s="25">
        <v>0</v>
      </c>
      <c r="H17" s="25">
        <v>24000</v>
      </c>
      <c r="I17" s="25">
        <v>25000</v>
      </c>
      <c r="J17" s="25">
        <v>28306</v>
      </c>
      <c r="K17" s="25">
        <v>28072</v>
      </c>
      <c r="L17" s="88">
        <v>28132</v>
      </c>
      <c r="M17" s="88">
        <v>28160</v>
      </c>
    </row>
    <row r="18" spans="1:13" ht="47.25" customHeight="1">
      <c r="A18" s="39" t="s">
        <v>52</v>
      </c>
      <c r="B18" s="39" t="s">
        <v>32</v>
      </c>
      <c r="C18" s="39" t="s">
        <v>94</v>
      </c>
      <c r="D18" s="86" t="s">
        <v>221</v>
      </c>
      <c r="E18" s="13" t="s">
        <v>196</v>
      </c>
      <c r="F18" s="21" t="s">
        <v>304</v>
      </c>
      <c r="G18" s="25">
        <v>0</v>
      </c>
      <c r="H18" s="25">
        <v>96836</v>
      </c>
      <c r="I18" s="25">
        <v>96490</v>
      </c>
      <c r="J18" s="25">
        <v>96000</v>
      </c>
      <c r="K18" s="25">
        <v>95500</v>
      </c>
      <c r="L18" s="88">
        <v>95200</v>
      </c>
      <c r="M18" s="88">
        <v>95000</v>
      </c>
    </row>
    <row r="19" spans="1:13" ht="41.25" customHeight="1">
      <c r="A19" s="39" t="s">
        <v>52</v>
      </c>
      <c r="B19" s="39" t="s">
        <v>32</v>
      </c>
      <c r="C19" s="39" t="s">
        <v>94</v>
      </c>
      <c r="D19" s="86" t="s">
        <v>197</v>
      </c>
      <c r="E19" s="13" t="s">
        <v>198</v>
      </c>
      <c r="F19" s="89" t="s">
        <v>303</v>
      </c>
      <c r="G19" s="25">
        <v>0</v>
      </c>
      <c r="H19" s="25">
        <v>1073</v>
      </c>
      <c r="I19" s="25">
        <v>1156</v>
      </c>
      <c r="J19" s="25">
        <v>0</v>
      </c>
      <c r="K19" s="25">
        <v>0</v>
      </c>
      <c r="L19" s="88">
        <v>0</v>
      </c>
      <c r="M19" s="88">
        <v>0</v>
      </c>
    </row>
    <row r="20" spans="1:13" s="8" customFormat="1" ht="13.5" customHeight="1">
      <c r="A20" s="9" t="s">
        <v>52</v>
      </c>
      <c r="B20" s="20">
        <v>2</v>
      </c>
      <c r="C20" s="20"/>
      <c r="D20" s="298" t="s">
        <v>6</v>
      </c>
      <c r="E20" s="298"/>
      <c r="F20" s="298"/>
      <c r="G20" s="298"/>
      <c r="H20" s="298"/>
      <c r="I20" s="298"/>
      <c r="J20" s="298"/>
      <c r="K20" s="298"/>
      <c r="L20" s="184"/>
      <c r="M20" s="37"/>
    </row>
    <row r="21" spans="1:13" ht="57" customHeight="1">
      <c r="A21" s="291" t="s">
        <v>52</v>
      </c>
      <c r="B21" s="291" t="s">
        <v>29</v>
      </c>
      <c r="C21" s="291" t="s">
        <v>94</v>
      </c>
      <c r="D21" s="293" t="s">
        <v>305</v>
      </c>
      <c r="E21" s="13" t="s">
        <v>192</v>
      </c>
      <c r="F21" s="21" t="s">
        <v>84</v>
      </c>
      <c r="G21" s="47">
        <v>0</v>
      </c>
      <c r="H21" s="21">
        <v>0</v>
      </c>
      <c r="I21" s="21">
        <v>220</v>
      </c>
      <c r="J21" s="21">
        <v>215</v>
      </c>
      <c r="K21" s="21">
        <v>204</v>
      </c>
      <c r="L21" s="21">
        <v>204</v>
      </c>
      <c r="M21" s="21">
        <v>204</v>
      </c>
    </row>
    <row r="22" spans="1:13" ht="57" customHeight="1">
      <c r="A22" s="301"/>
      <c r="B22" s="301"/>
      <c r="C22" s="301"/>
      <c r="D22" s="300"/>
      <c r="E22" s="13" t="s">
        <v>357</v>
      </c>
      <c r="F22" s="21" t="s">
        <v>356</v>
      </c>
      <c r="G22" s="47">
        <v>0</v>
      </c>
      <c r="H22" s="21">
        <v>0</v>
      </c>
      <c r="I22" s="21">
        <v>0</v>
      </c>
      <c r="J22" s="21">
        <v>55</v>
      </c>
      <c r="K22" s="21">
        <v>53</v>
      </c>
      <c r="L22" s="21">
        <v>53</v>
      </c>
      <c r="M22" s="21">
        <v>53</v>
      </c>
    </row>
    <row r="23" spans="1:13" ht="21" customHeight="1">
      <c r="A23" s="292"/>
      <c r="B23" s="292"/>
      <c r="C23" s="292"/>
      <c r="D23" s="294"/>
      <c r="E23" s="13" t="s">
        <v>100</v>
      </c>
      <c r="F23" s="21" t="s">
        <v>83</v>
      </c>
      <c r="G23" s="47">
        <v>0</v>
      </c>
      <c r="H23" s="21">
        <v>0</v>
      </c>
      <c r="I23" s="21">
        <v>0</v>
      </c>
      <c r="J23" s="23">
        <v>75123</v>
      </c>
      <c r="K23" s="23">
        <v>74768</v>
      </c>
      <c r="L23" s="23">
        <v>74768</v>
      </c>
      <c r="M23" s="23">
        <v>74768</v>
      </c>
    </row>
    <row r="24" spans="1:13" ht="59.25" customHeight="1">
      <c r="A24" s="291" t="s">
        <v>52</v>
      </c>
      <c r="B24" s="291" t="s">
        <v>29</v>
      </c>
      <c r="C24" s="291" t="s">
        <v>94</v>
      </c>
      <c r="D24" s="293" t="s">
        <v>306</v>
      </c>
      <c r="E24" s="13" t="s">
        <v>192</v>
      </c>
      <c r="F24" s="21" t="s">
        <v>84</v>
      </c>
      <c r="G24" s="48">
        <v>0</v>
      </c>
      <c r="H24" s="24">
        <v>0</v>
      </c>
      <c r="I24" s="24">
        <v>1</v>
      </c>
      <c r="J24" s="24">
        <v>2</v>
      </c>
      <c r="K24" s="24">
        <v>1</v>
      </c>
      <c r="L24" s="24">
        <v>1</v>
      </c>
      <c r="M24" s="24">
        <v>1</v>
      </c>
    </row>
    <row r="25" spans="1:13" ht="59.25" customHeight="1">
      <c r="A25" s="301"/>
      <c r="B25" s="301"/>
      <c r="C25" s="301"/>
      <c r="D25" s="300"/>
      <c r="E25" s="13" t="s">
        <v>357</v>
      </c>
      <c r="F25" s="21" t="s">
        <v>356</v>
      </c>
      <c r="G25" s="48">
        <v>0</v>
      </c>
      <c r="H25" s="24">
        <v>0</v>
      </c>
      <c r="I25" s="24">
        <v>0</v>
      </c>
      <c r="J25" s="24">
        <v>100</v>
      </c>
      <c r="K25" s="24">
        <v>100</v>
      </c>
      <c r="L25" s="24">
        <v>100</v>
      </c>
      <c r="M25" s="24">
        <v>100</v>
      </c>
    </row>
    <row r="26" spans="1:13" ht="24.75" customHeight="1">
      <c r="A26" s="292"/>
      <c r="B26" s="292"/>
      <c r="C26" s="292"/>
      <c r="D26" s="294"/>
      <c r="E26" s="13" t="s">
        <v>100</v>
      </c>
      <c r="F26" s="21" t="s">
        <v>304</v>
      </c>
      <c r="G26" s="48">
        <v>0</v>
      </c>
      <c r="H26" s="24">
        <v>0</v>
      </c>
      <c r="I26" s="24">
        <v>0</v>
      </c>
      <c r="J26" s="24">
        <v>3754</v>
      </c>
      <c r="K26" s="24">
        <v>1785</v>
      </c>
      <c r="L26" s="24">
        <v>1785</v>
      </c>
      <c r="M26" s="24">
        <v>1785</v>
      </c>
    </row>
    <row r="27" spans="1:13" ht="64.5" customHeight="1">
      <c r="A27" s="90" t="s">
        <v>52</v>
      </c>
      <c r="B27" s="50">
        <v>2</v>
      </c>
      <c r="C27" s="50">
        <v>477</v>
      </c>
      <c r="D27" s="137" t="s">
        <v>307</v>
      </c>
      <c r="E27" s="13" t="s">
        <v>309</v>
      </c>
      <c r="F27" s="21" t="s">
        <v>84</v>
      </c>
      <c r="G27" s="93">
        <v>0</v>
      </c>
      <c r="H27" s="14" t="s">
        <v>116</v>
      </c>
      <c r="I27" s="14" t="s">
        <v>308</v>
      </c>
      <c r="J27" s="14">
        <v>0</v>
      </c>
      <c r="K27" s="14">
        <v>0</v>
      </c>
      <c r="L27" s="14" t="s">
        <v>116</v>
      </c>
      <c r="M27" s="14">
        <v>0</v>
      </c>
    </row>
    <row r="28" spans="1:13" ht="58.5" customHeight="1">
      <c r="A28" s="14" t="s">
        <v>52</v>
      </c>
      <c r="B28" s="14">
        <v>2</v>
      </c>
      <c r="C28" s="14" t="s">
        <v>94</v>
      </c>
      <c r="D28" s="137" t="s">
        <v>310</v>
      </c>
      <c r="E28" s="13" t="s">
        <v>311</v>
      </c>
      <c r="F28" s="21" t="s">
        <v>84</v>
      </c>
      <c r="G28" s="49">
        <v>0</v>
      </c>
      <c r="H28" s="23">
        <v>0</v>
      </c>
      <c r="I28" s="23">
        <v>2165</v>
      </c>
      <c r="J28" s="23">
        <v>0</v>
      </c>
      <c r="K28" s="23">
        <v>0</v>
      </c>
      <c r="L28" s="23">
        <v>0</v>
      </c>
      <c r="M28" s="23">
        <v>0</v>
      </c>
    </row>
    <row r="29" spans="1:13" ht="55.5" customHeight="1">
      <c r="A29" s="38" t="s">
        <v>52</v>
      </c>
      <c r="B29" s="38" t="s">
        <v>29</v>
      </c>
      <c r="C29" s="38" t="s">
        <v>94</v>
      </c>
      <c r="D29" s="137" t="s">
        <v>336</v>
      </c>
      <c r="E29" s="13" t="s">
        <v>323</v>
      </c>
      <c r="F29" s="21" t="s">
        <v>304</v>
      </c>
      <c r="G29" s="49">
        <v>0</v>
      </c>
      <c r="H29" s="23">
        <v>0</v>
      </c>
      <c r="I29" s="23">
        <v>0</v>
      </c>
      <c r="J29" s="23">
        <v>3086</v>
      </c>
      <c r="K29" s="23">
        <v>3058</v>
      </c>
      <c r="L29" s="91">
        <v>3064</v>
      </c>
      <c r="M29" s="91">
        <v>3069</v>
      </c>
    </row>
    <row r="30" spans="1:13" ht="24.75" customHeight="1">
      <c r="A30" s="291" t="s">
        <v>52</v>
      </c>
      <c r="B30" s="291" t="s">
        <v>29</v>
      </c>
      <c r="C30" s="291" t="s">
        <v>94</v>
      </c>
      <c r="D30" s="293" t="s">
        <v>358</v>
      </c>
      <c r="E30" s="13" t="s">
        <v>199</v>
      </c>
      <c r="F30" s="21" t="s">
        <v>84</v>
      </c>
      <c r="G30" s="49">
        <v>0</v>
      </c>
      <c r="H30" s="23">
        <v>0</v>
      </c>
      <c r="I30" s="23">
        <v>42</v>
      </c>
      <c r="J30" s="23">
        <v>0</v>
      </c>
      <c r="K30" s="23">
        <v>0</v>
      </c>
      <c r="L30" s="91">
        <v>0</v>
      </c>
      <c r="M30" s="91">
        <v>0</v>
      </c>
    </row>
    <row r="31" spans="1:13" ht="28.5" customHeight="1">
      <c r="A31" s="292"/>
      <c r="B31" s="292"/>
      <c r="C31" s="292"/>
      <c r="D31" s="294"/>
      <c r="E31" s="13" t="s">
        <v>360</v>
      </c>
      <c r="F31" s="21" t="s">
        <v>304</v>
      </c>
      <c r="G31" s="49">
        <v>0</v>
      </c>
      <c r="H31" s="23">
        <v>0</v>
      </c>
      <c r="I31" s="23">
        <v>0</v>
      </c>
      <c r="J31" s="23">
        <v>42</v>
      </c>
      <c r="K31" s="23">
        <v>42</v>
      </c>
      <c r="L31" s="91">
        <v>43</v>
      </c>
      <c r="M31" s="91">
        <v>43</v>
      </c>
    </row>
    <row r="32" spans="1:13" ht="28.5" customHeight="1">
      <c r="A32" s="206" t="s">
        <v>52</v>
      </c>
      <c r="B32" s="206" t="s">
        <v>47</v>
      </c>
      <c r="C32" s="206" t="s">
        <v>94</v>
      </c>
      <c r="D32" s="293" t="s">
        <v>359</v>
      </c>
      <c r="E32" s="302" t="s">
        <v>199</v>
      </c>
      <c r="F32" s="304" t="s">
        <v>304</v>
      </c>
      <c r="G32" s="306">
        <v>0</v>
      </c>
      <c r="H32" s="308">
        <v>0</v>
      </c>
      <c r="I32" s="308">
        <v>4</v>
      </c>
      <c r="J32" s="308">
        <v>0</v>
      </c>
      <c r="K32" s="308">
        <v>0</v>
      </c>
      <c r="L32" s="308">
        <v>0</v>
      </c>
      <c r="M32" s="308">
        <v>0</v>
      </c>
    </row>
    <row r="33" spans="1:13" ht="28.5" customHeight="1">
      <c r="A33" s="206"/>
      <c r="B33" s="206"/>
      <c r="C33" s="206"/>
      <c r="D33" s="294"/>
      <c r="E33" s="303"/>
      <c r="F33" s="305"/>
      <c r="G33" s="307"/>
      <c r="H33" s="309"/>
      <c r="I33" s="309"/>
      <c r="J33" s="309"/>
      <c r="K33" s="309"/>
      <c r="L33" s="309"/>
      <c r="M33" s="309"/>
    </row>
    <row r="34" spans="1:13" ht="25.5" customHeight="1">
      <c r="A34" s="291" t="s">
        <v>52</v>
      </c>
      <c r="B34" s="291" t="s">
        <v>29</v>
      </c>
      <c r="C34" s="291" t="s">
        <v>94</v>
      </c>
      <c r="D34" s="293" t="s">
        <v>361</v>
      </c>
      <c r="E34" s="13" t="s">
        <v>199</v>
      </c>
      <c r="F34" s="21" t="s">
        <v>304</v>
      </c>
      <c r="G34" s="49">
        <v>0</v>
      </c>
      <c r="H34" s="23">
        <v>0</v>
      </c>
      <c r="I34" s="23">
        <v>20</v>
      </c>
      <c r="J34" s="23">
        <v>0</v>
      </c>
      <c r="K34" s="23">
        <v>0</v>
      </c>
      <c r="L34" s="91">
        <v>0</v>
      </c>
      <c r="M34" s="91">
        <v>0</v>
      </c>
    </row>
    <row r="35" spans="1:13" ht="38.25" customHeight="1">
      <c r="A35" s="292"/>
      <c r="B35" s="292"/>
      <c r="C35" s="292"/>
      <c r="D35" s="294"/>
      <c r="E35" s="13" t="s">
        <v>323</v>
      </c>
      <c r="F35" s="21" t="s">
        <v>304</v>
      </c>
      <c r="G35" s="49">
        <v>0</v>
      </c>
      <c r="H35" s="23">
        <v>0</v>
      </c>
      <c r="I35" s="23">
        <v>0</v>
      </c>
      <c r="J35" s="23">
        <v>20</v>
      </c>
      <c r="K35" s="23">
        <v>20</v>
      </c>
      <c r="L35" s="91">
        <v>20</v>
      </c>
      <c r="M35" s="91">
        <v>20</v>
      </c>
    </row>
    <row r="36" spans="1:13" ht="15">
      <c r="A36" s="133" t="s">
        <v>52</v>
      </c>
      <c r="B36" s="134">
        <v>3</v>
      </c>
      <c r="C36" s="134"/>
      <c r="D36" s="295" t="s">
        <v>7</v>
      </c>
      <c r="E36" s="295"/>
      <c r="F36" s="295"/>
      <c r="G36" s="295"/>
      <c r="H36" s="295"/>
      <c r="I36" s="295"/>
      <c r="J36" s="295"/>
      <c r="K36" s="295"/>
      <c r="L36" s="184"/>
      <c r="M36" s="37"/>
    </row>
    <row r="37" spans="1:13" ht="15">
      <c r="A37" s="291" t="s">
        <v>52</v>
      </c>
      <c r="B37" s="291" t="s">
        <v>80</v>
      </c>
      <c r="C37" s="291" t="s">
        <v>94</v>
      </c>
      <c r="D37" s="293" t="s">
        <v>362</v>
      </c>
      <c r="E37" s="302" t="s">
        <v>363</v>
      </c>
      <c r="F37" s="304" t="s">
        <v>83</v>
      </c>
      <c r="G37" s="310">
        <v>0</v>
      </c>
      <c r="H37" s="310">
        <v>10000</v>
      </c>
      <c r="I37" s="310">
        <v>10700</v>
      </c>
      <c r="J37" s="310">
        <v>0</v>
      </c>
      <c r="K37" s="310">
        <v>0</v>
      </c>
      <c r="L37" s="310">
        <v>0</v>
      </c>
      <c r="M37" s="312">
        <v>0</v>
      </c>
    </row>
    <row r="38" spans="1:13" ht="32.25" customHeight="1">
      <c r="A38" s="292"/>
      <c r="B38" s="292"/>
      <c r="C38" s="292"/>
      <c r="D38" s="294"/>
      <c r="E38" s="303"/>
      <c r="F38" s="305"/>
      <c r="G38" s="311"/>
      <c r="H38" s="311"/>
      <c r="I38" s="311"/>
      <c r="J38" s="311"/>
      <c r="K38" s="311"/>
      <c r="L38" s="311"/>
      <c r="M38" s="313"/>
    </row>
    <row r="39" spans="1:13" ht="61.5" customHeight="1">
      <c r="A39" s="291" t="s">
        <v>52</v>
      </c>
      <c r="B39" s="291" t="s">
        <v>80</v>
      </c>
      <c r="C39" s="291" t="s">
        <v>94</v>
      </c>
      <c r="D39" s="293" t="s">
        <v>222</v>
      </c>
      <c r="E39" s="13" t="s">
        <v>200</v>
      </c>
      <c r="F39" s="21" t="s">
        <v>304</v>
      </c>
      <c r="G39" s="47">
        <v>0</v>
      </c>
      <c r="H39" s="21">
        <v>25</v>
      </c>
      <c r="I39" s="21">
        <v>25</v>
      </c>
      <c r="J39" s="21">
        <v>0</v>
      </c>
      <c r="K39" s="21">
        <v>0</v>
      </c>
      <c r="L39" s="21">
        <v>0</v>
      </c>
      <c r="M39" s="21">
        <v>0</v>
      </c>
    </row>
    <row r="40" spans="1:13" ht="23.25" customHeight="1">
      <c r="A40" s="292"/>
      <c r="B40" s="292"/>
      <c r="C40" s="292"/>
      <c r="D40" s="294"/>
      <c r="E40" s="13" t="s">
        <v>364</v>
      </c>
      <c r="F40" s="21" t="s">
        <v>304</v>
      </c>
      <c r="G40" s="47">
        <v>0</v>
      </c>
      <c r="H40" s="21">
        <v>0</v>
      </c>
      <c r="I40" s="21">
        <v>0</v>
      </c>
      <c r="J40" s="21">
        <v>30</v>
      </c>
      <c r="K40" s="21">
        <v>35</v>
      </c>
      <c r="L40" s="21">
        <v>45</v>
      </c>
      <c r="M40" s="21">
        <v>45</v>
      </c>
    </row>
    <row r="41" spans="1:13" ht="61.5" customHeight="1">
      <c r="A41" s="291" t="s">
        <v>52</v>
      </c>
      <c r="B41" s="291" t="s">
        <v>80</v>
      </c>
      <c r="C41" s="291" t="s">
        <v>94</v>
      </c>
      <c r="D41" s="314" t="s">
        <v>365</v>
      </c>
      <c r="E41" s="13" t="s">
        <v>320</v>
      </c>
      <c r="F41" s="21" t="s">
        <v>83</v>
      </c>
      <c r="G41" s="47">
        <v>0</v>
      </c>
      <c r="H41" s="21">
        <v>0</v>
      </c>
      <c r="I41" s="21">
        <v>0</v>
      </c>
      <c r="J41" s="23">
        <v>4000</v>
      </c>
      <c r="K41" s="23">
        <v>4145</v>
      </c>
      <c r="L41" s="23">
        <v>4200</v>
      </c>
      <c r="M41" s="23">
        <v>4250</v>
      </c>
    </row>
    <row r="42" spans="1:13" ht="42.75" customHeight="1">
      <c r="A42" s="292"/>
      <c r="B42" s="292"/>
      <c r="C42" s="292"/>
      <c r="D42" s="315"/>
      <c r="E42" s="13" t="s">
        <v>366</v>
      </c>
      <c r="F42" s="21" t="s">
        <v>304</v>
      </c>
      <c r="G42" s="47">
        <v>0</v>
      </c>
      <c r="H42" s="21">
        <v>0</v>
      </c>
      <c r="I42" s="21">
        <v>0</v>
      </c>
      <c r="J42" s="23">
        <v>3825</v>
      </c>
      <c r="K42" s="23">
        <v>3932</v>
      </c>
      <c r="L42" s="23">
        <v>4030</v>
      </c>
      <c r="M42" s="23">
        <v>4035</v>
      </c>
    </row>
    <row r="43" spans="1:13" ht="61.5" customHeight="1">
      <c r="A43" s="291" t="s">
        <v>52</v>
      </c>
      <c r="B43" s="291" t="s">
        <v>80</v>
      </c>
      <c r="C43" s="291" t="s">
        <v>94</v>
      </c>
      <c r="D43" s="314" t="s">
        <v>367</v>
      </c>
      <c r="E43" s="13" t="s">
        <v>320</v>
      </c>
      <c r="F43" s="21" t="s">
        <v>83</v>
      </c>
      <c r="G43" s="47">
        <v>0</v>
      </c>
      <c r="H43" s="21">
        <v>0</v>
      </c>
      <c r="I43" s="21">
        <v>0</v>
      </c>
      <c r="J43" s="23">
        <v>3000</v>
      </c>
      <c r="K43" s="21">
        <v>3100</v>
      </c>
      <c r="L43" s="21">
        <v>3182</v>
      </c>
      <c r="M43" s="23">
        <v>3300</v>
      </c>
    </row>
    <row r="44" spans="1:13" ht="43.5" customHeight="1">
      <c r="A44" s="292"/>
      <c r="B44" s="292"/>
      <c r="C44" s="292"/>
      <c r="D44" s="315"/>
      <c r="E44" s="13" t="s">
        <v>366</v>
      </c>
      <c r="F44" s="21" t="s">
        <v>304</v>
      </c>
      <c r="G44" s="47">
        <v>0</v>
      </c>
      <c r="H44" s="21">
        <v>0</v>
      </c>
      <c r="I44" s="21">
        <v>0</v>
      </c>
      <c r="J44" s="23">
        <v>3825</v>
      </c>
      <c r="K44" s="23">
        <v>3932</v>
      </c>
      <c r="L44" s="23">
        <v>4030</v>
      </c>
      <c r="M44" s="23">
        <v>4035</v>
      </c>
    </row>
    <row r="45" spans="1:13" ht="55.5" customHeight="1">
      <c r="A45" s="291" t="s">
        <v>52</v>
      </c>
      <c r="B45" s="291" t="s">
        <v>80</v>
      </c>
      <c r="C45" s="291" t="s">
        <v>94</v>
      </c>
      <c r="D45" s="314" t="s">
        <v>385</v>
      </c>
      <c r="E45" s="13" t="s">
        <v>200</v>
      </c>
      <c r="F45" s="21" t="s">
        <v>304</v>
      </c>
      <c r="G45" s="48">
        <v>0</v>
      </c>
      <c r="H45" s="24">
        <v>0</v>
      </c>
      <c r="I45" s="24">
        <v>5</v>
      </c>
      <c r="J45" s="24">
        <v>0</v>
      </c>
      <c r="K45" s="24">
        <v>0</v>
      </c>
      <c r="L45" s="24">
        <v>0</v>
      </c>
      <c r="M45" s="24">
        <v>0</v>
      </c>
    </row>
    <row r="46" spans="1:13" ht="18" customHeight="1">
      <c r="A46" s="292"/>
      <c r="B46" s="292"/>
      <c r="C46" s="292"/>
      <c r="D46" s="315"/>
      <c r="E46" s="13" t="s">
        <v>364</v>
      </c>
      <c r="F46" s="21" t="s">
        <v>304</v>
      </c>
      <c r="G46" s="48">
        <v>0</v>
      </c>
      <c r="H46" s="24">
        <v>0</v>
      </c>
      <c r="I46" s="24">
        <v>0</v>
      </c>
      <c r="J46" s="24">
        <v>5</v>
      </c>
      <c r="K46" s="24">
        <v>5</v>
      </c>
      <c r="L46" s="92">
        <v>5</v>
      </c>
      <c r="M46" s="92">
        <v>5</v>
      </c>
    </row>
    <row r="47" spans="1:13" ht="55.5" customHeight="1">
      <c r="A47" s="291" t="s">
        <v>52</v>
      </c>
      <c r="B47" s="291" t="s">
        <v>52</v>
      </c>
      <c r="C47" s="291" t="s">
        <v>94</v>
      </c>
      <c r="D47" s="314" t="s">
        <v>368</v>
      </c>
      <c r="E47" s="13" t="s">
        <v>369</v>
      </c>
      <c r="F47" s="21" t="s">
        <v>356</v>
      </c>
      <c r="G47" s="48">
        <v>0</v>
      </c>
      <c r="H47" s="24">
        <v>0</v>
      </c>
      <c r="I47" s="24">
        <v>0</v>
      </c>
      <c r="J47" s="24" t="s">
        <v>370</v>
      </c>
      <c r="K47" s="24" t="s">
        <v>371</v>
      </c>
      <c r="L47" s="92" t="s">
        <v>372</v>
      </c>
      <c r="M47" s="92" t="s">
        <v>372</v>
      </c>
    </row>
    <row r="48" spans="1:13" ht="26.25" customHeight="1">
      <c r="A48" s="292"/>
      <c r="B48" s="292"/>
      <c r="C48" s="292"/>
      <c r="D48" s="315"/>
      <c r="E48" s="13" t="s">
        <v>320</v>
      </c>
      <c r="F48" s="21" t="s">
        <v>83</v>
      </c>
      <c r="G48" s="48">
        <v>0</v>
      </c>
      <c r="H48" s="24">
        <v>0</v>
      </c>
      <c r="I48" s="24">
        <v>0</v>
      </c>
      <c r="J48" s="24">
        <v>4500</v>
      </c>
      <c r="K48" s="24">
        <v>4600</v>
      </c>
      <c r="L48" s="92">
        <v>4700</v>
      </c>
      <c r="M48" s="92">
        <v>4800</v>
      </c>
    </row>
    <row r="49" spans="1:13" ht="55.5" customHeight="1">
      <c r="A49" s="291" t="s">
        <v>52</v>
      </c>
      <c r="B49" s="291" t="s">
        <v>80</v>
      </c>
      <c r="C49" s="291" t="s">
        <v>94</v>
      </c>
      <c r="D49" s="293" t="s">
        <v>201</v>
      </c>
      <c r="E49" s="13" t="s">
        <v>202</v>
      </c>
      <c r="F49" s="21" t="s">
        <v>304</v>
      </c>
      <c r="G49" s="48">
        <v>0</v>
      </c>
      <c r="H49" s="24">
        <v>218</v>
      </c>
      <c r="I49" s="24">
        <v>100</v>
      </c>
      <c r="J49" s="24">
        <v>0</v>
      </c>
      <c r="K49" s="24">
        <v>0</v>
      </c>
      <c r="L49" s="92">
        <v>0</v>
      </c>
      <c r="M49" s="92">
        <v>0</v>
      </c>
    </row>
    <row r="50" spans="1:13" ht="21" customHeight="1">
      <c r="A50" s="292"/>
      <c r="B50" s="292"/>
      <c r="C50" s="292"/>
      <c r="D50" s="294"/>
      <c r="E50" s="135" t="s">
        <v>321</v>
      </c>
      <c r="F50" s="21" t="s">
        <v>304</v>
      </c>
      <c r="G50" s="136">
        <v>0</v>
      </c>
      <c r="H50" s="136">
        <v>0</v>
      </c>
      <c r="I50" s="136">
        <v>0</v>
      </c>
      <c r="J50" s="136">
        <v>100</v>
      </c>
      <c r="K50" s="136">
        <v>100</v>
      </c>
      <c r="L50" s="136">
        <v>100</v>
      </c>
      <c r="M50" s="136">
        <v>100</v>
      </c>
    </row>
    <row r="51" spans="1:13" ht="15">
      <c r="A51" s="133" t="s">
        <v>52</v>
      </c>
      <c r="B51" s="134">
        <v>4</v>
      </c>
      <c r="C51" s="134"/>
      <c r="D51" s="295" t="s">
        <v>8</v>
      </c>
      <c r="E51" s="295"/>
      <c r="F51" s="295"/>
      <c r="G51" s="295"/>
      <c r="H51" s="295"/>
      <c r="I51" s="295"/>
      <c r="J51" s="295"/>
      <c r="K51" s="295"/>
      <c r="L51" s="184"/>
      <c r="M51" s="37"/>
    </row>
    <row r="52" spans="1:13" ht="90" customHeight="1">
      <c r="A52" s="291" t="s">
        <v>52</v>
      </c>
      <c r="B52" s="291" t="s">
        <v>81</v>
      </c>
      <c r="C52" s="291" t="s">
        <v>94</v>
      </c>
      <c r="D52" s="293" t="s">
        <v>203</v>
      </c>
      <c r="E52" s="46" t="s">
        <v>312</v>
      </c>
      <c r="F52" s="47" t="s">
        <v>84</v>
      </c>
      <c r="G52" s="47">
        <v>0</v>
      </c>
      <c r="H52" s="47">
        <v>0</v>
      </c>
      <c r="I52" s="47">
        <v>14</v>
      </c>
      <c r="J52" s="47">
        <v>0</v>
      </c>
      <c r="K52" s="47">
        <v>0</v>
      </c>
      <c r="L52" s="47">
        <v>0</v>
      </c>
      <c r="M52" s="47">
        <v>0</v>
      </c>
    </row>
    <row r="53" spans="1:13" ht="15">
      <c r="A53" s="292"/>
      <c r="B53" s="292"/>
      <c r="C53" s="292"/>
      <c r="D53" s="294"/>
      <c r="E53" s="46" t="s">
        <v>322</v>
      </c>
      <c r="F53" s="47" t="s">
        <v>304</v>
      </c>
      <c r="G53" s="47">
        <v>0</v>
      </c>
      <c r="H53" s="47">
        <v>0</v>
      </c>
      <c r="I53" s="47">
        <v>0</v>
      </c>
      <c r="J53" s="47">
        <v>15</v>
      </c>
      <c r="K53" s="47">
        <v>16</v>
      </c>
      <c r="L53" s="47">
        <v>16</v>
      </c>
      <c r="M53" s="47">
        <v>16</v>
      </c>
    </row>
    <row r="54" spans="1:13" ht="30" customHeight="1">
      <c r="A54" s="291" t="s">
        <v>52</v>
      </c>
      <c r="B54" s="291" t="s">
        <v>81</v>
      </c>
      <c r="C54" s="291" t="s">
        <v>94</v>
      </c>
      <c r="D54" s="293" t="s">
        <v>313</v>
      </c>
      <c r="E54" s="13" t="s">
        <v>199</v>
      </c>
      <c r="F54" s="21" t="s">
        <v>84</v>
      </c>
      <c r="G54" s="48">
        <v>0</v>
      </c>
      <c r="H54" s="48">
        <v>0</v>
      </c>
      <c r="I54" s="48">
        <v>12</v>
      </c>
      <c r="J54" s="48">
        <v>0</v>
      </c>
      <c r="K54" s="48">
        <v>0</v>
      </c>
      <c r="L54" s="48">
        <v>0</v>
      </c>
      <c r="M54" s="48">
        <v>0</v>
      </c>
    </row>
    <row r="55" spans="1:13" ht="28.5" customHeight="1">
      <c r="A55" s="292"/>
      <c r="B55" s="292"/>
      <c r="C55" s="292"/>
      <c r="D55" s="294"/>
      <c r="E55" s="13" t="s">
        <v>323</v>
      </c>
      <c r="F55" s="21" t="s">
        <v>304</v>
      </c>
      <c r="G55" s="48">
        <v>0</v>
      </c>
      <c r="H55" s="48">
        <v>0</v>
      </c>
      <c r="I55" s="48">
        <v>0</v>
      </c>
      <c r="J55" s="48">
        <v>14</v>
      </c>
      <c r="K55" s="48">
        <v>14</v>
      </c>
      <c r="L55" s="48">
        <v>14</v>
      </c>
      <c r="M55" s="48">
        <v>14</v>
      </c>
    </row>
  </sheetData>
  <sheetProtection/>
  <mergeCells count="98">
    <mergeCell ref="A45:A46"/>
    <mergeCell ref="B45:B46"/>
    <mergeCell ref="C45:C46"/>
    <mergeCell ref="D45:D46"/>
    <mergeCell ref="D47:D48"/>
    <mergeCell ref="A47:A48"/>
    <mergeCell ref="B47:B48"/>
    <mergeCell ref="C47:C48"/>
    <mergeCell ref="A39:A40"/>
    <mergeCell ref="A41:A42"/>
    <mergeCell ref="B41:B42"/>
    <mergeCell ref="C41:C42"/>
    <mergeCell ref="D41:D42"/>
    <mergeCell ref="D43:D44"/>
    <mergeCell ref="C43:C44"/>
    <mergeCell ref="B43:B44"/>
    <mergeCell ref="A43:A44"/>
    <mergeCell ref="K37:K38"/>
    <mergeCell ref="L37:L38"/>
    <mergeCell ref="M37:M38"/>
    <mergeCell ref="D39:D40"/>
    <mergeCell ref="C39:C40"/>
    <mergeCell ref="B39:B40"/>
    <mergeCell ref="K32:K33"/>
    <mergeCell ref="L32:L33"/>
    <mergeCell ref="M32:M33"/>
    <mergeCell ref="D32:D33"/>
    <mergeCell ref="E37:E38"/>
    <mergeCell ref="F37:F38"/>
    <mergeCell ref="G37:G38"/>
    <mergeCell ref="H37:H38"/>
    <mergeCell ref="I37:I38"/>
    <mergeCell ref="J37:J38"/>
    <mergeCell ref="E32:E33"/>
    <mergeCell ref="F32:F33"/>
    <mergeCell ref="G32:G33"/>
    <mergeCell ref="H32:H33"/>
    <mergeCell ref="I32:I33"/>
    <mergeCell ref="J32:J33"/>
    <mergeCell ref="B21:B23"/>
    <mergeCell ref="A21:A23"/>
    <mergeCell ref="C21:C23"/>
    <mergeCell ref="D21:D23"/>
    <mergeCell ref="A24:A26"/>
    <mergeCell ref="B24:B26"/>
    <mergeCell ref="C24:C26"/>
    <mergeCell ref="D24:D26"/>
    <mergeCell ref="D14:D16"/>
    <mergeCell ref="C14:C16"/>
    <mergeCell ref="B14:B16"/>
    <mergeCell ref="A14:A16"/>
    <mergeCell ref="A12:A13"/>
    <mergeCell ref="B12:B13"/>
    <mergeCell ref="C12:C13"/>
    <mergeCell ref="D12:D13"/>
    <mergeCell ref="I1:M1"/>
    <mergeCell ref="D36:K36"/>
    <mergeCell ref="D51:K51"/>
    <mergeCell ref="A6:K6"/>
    <mergeCell ref="D20:K20"/>
    <mergeCell ref="J8:J9"/>
    <mergeCell ref="A8:B8"/>
    <mergeCell ref="C8:C9"/>
    <mergeCell ref="I8:I9"/>
    <mergeCell ref="E8:E9"/>
    <mergeCell ref="A54:A55"/>
    <mergeCell ref="B54:B55"/>
    <mergeCell ref="C54:C55"/>
    <mergeCell ref="D54:D55"/>
    <mergeCell ref="A37:A38"/>
    <mergeCell ref="B37:B38"/>
    <mergeCell ref="C37:C38"/>
    <mergeCell ref="D37:D38"/>
    <mergeCell ref="A49:A50"/>
    <mergeCell ref="B49:B50"/>
    <mergeCell ref="A52:A53"/>
    <mergeCell ref="B52:B53"/>
    <mergeCell ref="C52:C53"/>
    <mergeCell ref="D52:D53"/>
    <mergeCell ref="C49:C50"/>
    <mergeCell ref="D49:D50"/>
    <mergeCell ref="A30:A31"/>
    <mergeCell ref="C30:C31"/>
    <mergeCell ref="B30:B31"/>
    <mergeCell ref="D30:D31"/>
    <mergeCell ref="A34:A35"/>
    <mergeCell ref="B34:B35"/>
    <mergeCell ref="C34:C35"/>
    <mergeCell ref="D34:D35"/>
    <mergeCell ref="D11:M11"/>
    <mergeCell ref="I2:M4"/>
    <mergeCell ref="K8:K9"/>
    <mergeCell ref="M8:M9"/>
    <mergeCell ref="G8:G9"/>
    <mergeCell ref="D8:D9"/>
    <mergeCell ref="H8:H9"/>
    <mergeCell ref="F8:F9"/>
    <mergeCell ref="L8:L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">
      <selection activeCell="E17" sqref="E17"/>
    </sheetView>
  </sheetViews>
  <sheetFormatPr defaultColWidth="9.140625" defaultRowHeight="15"/>
  <cols>
    <col min="1" max="4" width="3.28125" style="0" customWidth="1"/>
    <col min="5" max="5" width="25.28125" style="0" customWidth="1"/>
    <col min="6" max="6" width="30.7109375" style="0" customWidth="1"/>
    <col min="7" max="7" width="5.140625" style="0" customWidth="1"/>
    <col min="8" max="9" width="4.00390625" style="0" customWidth="1"/>
    <col min="10" max="10" width="9.8515625" style="0" customWidth="1"/>
    <col min="11" max="11" width="6.00390625" style="0" customWidth="1"/>
    <col min="12" max="16" width="9.7109375" style="0" customWidth="1"/>
  </cols>
  <sheetData>
    <row r="1" spans="1:24" ht="4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8" t="s">
        <v>395</v>
      </c>
      <c r="N1" s="323"/>
      <c r="O1" s="323"/>
      <c r="P1" s="323"/>
      <c r="Q1" s="323"/>
      <c r="R1" s="128"/>
      <c r="S1" s="128"/>
      <c r="T1" s="128"/>
      <c r="U1" s="128"/>
      <c r="V1" s="128"/>
      <c r="W1" s="128"/>
      <c r="X1" s="128"/>
    </row>
    <row r="2" spans="1:17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24" t="s">
        <v>394</v>
      </c>
      <c r="N2" s="323"/>
      <c r="O2" s="323"/>
      <c r="P2" s="323"/>
      <c r="Q2" s="323"/>
    </row>
    <row r="3" spans="1:17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23"/>
      <c r="N3" s="323"/>
      <c r="O3" s="323"/>
      <c r="P3" s="323"/>
      <c r="Q3" s="323"/>
    </row>
    <row r="4" spans="1:1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23"/>
      <c r="N4" s="323"/>
      <c r="O4" s="323"/>
      <c r="P4" s="323"/>
      <c r="Q4" s="323"/>
    </row>
    <row r="5" spans="1:16" ht="13.5" customHeigh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2"/>
      <c r="M5" s="3"/>
      <c r="N5" s="3"/>
      <c r="O5" s="3"/>
      <c r="P5" s="5"/>
    </row>
    <row r="6" spans="1:16" ht="13.5" customHeight="1">
      <c r="A6" s="325" t="s">
        <v>177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16" ht="13.5" customHeight="1">
      <c r="A7" s="4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46.5" customHeight="1">
      <c r="A8" s="273" t="s">
        <v>42</v>
      </c>
      <c r="B8" s="273"/>
      <c r="C8" s="273"/>
      <c r="D8" s="273"/>
      <c r="E8" s="273" t="s">
        <v>56</v>
      </c>
      <c r="F8" s="273" t="s">
        <v>60</v>
      </c>
      <c r="G8" s="273" t="s">
        <v>33</v>
      </c>
      <c r="H8" s="273"/>
      <c r="I8" s="273"/>
      <c r="J8" s="273"/>
      <c r="K8" s="273"/>
      <c r="L8" s="326" t="s">
        <v>61</v>
      </c>
      <c r="M8" s="327"/>
      <c r="N8" s="327"/>
      <c r="O8" s="327"/>
      <c r="P8" s="327"/>
      <c r="Q8" s="327"/>
      <c r="R8" s="328"/>
    </row>
    <row r="9" spans="1:18" ht="47.25" customHeight="1">
      <c r="A9" s="10" t="s">
        <v>59</v>
      </c>
      <c r="B9" s="10" t="s">
        <v>43</v>
      </c>
      <c r="C9" s="10" t="s">
        <v>44</v>
      </c>
      <c r="D9" s="10" t="s">
        <v>45</v>
      </c>
      <c r="E9" s="290" t="s">
        <v>31</v>
      </c>
      <c r="F9" s="273"/>
      <c r="G9" s="10" t="s">
        <v>34</v>
      </c>
      <c r="H9" s="10" t="s">
        <v>35</v>
      </c>
      <c r="I9" s="10" t="s">
        <v>36</v>
      </c>
      <c r="J9" s="10" t="s">
        <v>37</v>
      </c>
      <c r="K9" s="10" t="s">
        <v>38</v>
      </c>
      <c r="L9" s="10" t="s">
        <v>74</v>
      </c>
      <c r="M9" s="10" t="s">
        <v>75</v>
      </c>
      <c r="N9" s="10" t="s">
        <v>76</v>
      </c>
      <c r="O9" s="10" t="s">
        <v>77</v>
      </c>
      <c r="P9" s="10" t="s">
        <v>78</v>
      </c>
      <c r="Q9" s="10" t="s">
        <v>20</v>
      </c>
      <c r="R9" s="10" t="s">
        <v>354</v>
      </c>
    </row>
    <row r="10" spans="1:18" ht="14.25" customHeight="1">
      <c r="A10" s="10"/>
      <c r="B10" s="10"/>
      <c r="C10" s="10"/>
      <c r="D10" s="10"/>
      <c r="E10" s="30" t="s">
        <v>16</v>
      </c>
      <c r="F10" s="10"/>
      <c r="G10" s="10"/>
      <c r="H10" s="10"/>
      <c r="I10" s="10"/>
      <c r="J10" s="10"/>
      <c r="K10" s="10"/>
      <c r="L10" s="10"/>
      <c r="M10" s="121"/>
      <c r="N10" s="31"/>
      <c r="O10" s="31"/>
      <c r="P10" s="31"/>
      <c r="Q10" s="40"/>
      <c r="R10" s="40"/>
    </row>
    <row r="11" spans="1:18" ht="12.75" customHeight="1">
      <c r="A11" s="317" t="s">
        <v>52</v>
      </c>
      <c r="B11" s="317"/>
      <c r="C11" s="317"/>
      <c r="D11" s="317"/>
      <c r="E11" s="320" t="s">
        <v>405</v>
      </c>
      <c r="F11" s="17" t="s">
        <v>54</v>
      </c>
      <c r="G11" s="18"/>
      <c r="H11" s="18"/>
      <c r="I11" s="18"/>
      <c r="J11" s="18"/>
      <c r="K11" s="18"/>
      <c r="L11" s="27">
        <f aca="true" t="shared" si="0" ref="L11:R11">SUM(L12:L12)</f>
        <v>86305.6</v>
      </c>
      <c r="M11" s="122">
        <v>83536.4</v>
      </c>
      <c r="N11" s="27">
        <f t="shared" si="0"/>
        <v>89480.40000000001</v>
      </c>
      <c r="O11" s="210">
        <f t="shared" si="0"/>
        <v>100164.87999999999</v>
      </c>
      <c r="P11" s="27">
        <f t="shared" si="0"/>
        <v>47263.7</v>
      </c>
      <c r="Q11" s="27">
        <f t="shared" si="0"/>
        <v>50555.7</v>
      </c>
      <c r="R11" s="27">
        <f t="shared" si="0"/>
        <v>53311.5</v>
      </c>
    </row>
    <row r="12" spans="1:18" ht="46.5" customHeight="1">
      <c r="A12" s="317"/>
      <c r="B12" s="317"/>
      <c r="C12" s="317"/>
      <c r="D12" s="317"/>
      <c r="E12" s="320"/>
      <c r="F12" s="26" t="s">
        <v>314</v>
      </c>
      <c r="G12" s="18">
        <v>477</v>
      </c>
      <c r="H12" s="18"/>
      <c r="I12" s="18"/>
      <c r="J12" s="18"/>
      <c r="K12" s="18"/>
      <c r="L12" s="27">
        <f aca="true" t="shared" si="1" ref="L12:R12">L13+L19+L27+L31+L23</f>
        <v>86305.6</v>
      </c>
      <c r="M12" s="122">
        <f t="shared" si="1"/>
        <v>83536.40000000001</v>
      </c>
      <c r="N12" s="27">
        <f t="shared" si="1"/>
        <v>89480.40000000001</v>
      </c>
      <c r="O12" s="210">
        <f t="shared" si="1"/>
        <v>100164.87999999999</v>
      </c>
      <c r="P12" s="27">
        <f t="shared" si="1"/>
        <v>47263.7</v>
      </c>
      <c r="Q12" s="27">
        <f t="shared" si="1"/>
        <v>50555.7</v>
      </c>
      <c r="R12" s="27">
        <f t="shared" si="1"/>
        <v>53311.5</v>
      </c>
    </row>
    <row r="13" spans="1:18" ht="12.75" customHeight="1">
      <c r="A13" s="317" t="s">
        <v>52</v>
      </c>
      <c r="B13" s="317" t="s">
        <v>32</v>
      </c>
      <c r="C13" s="317"/>
      <c r="D13" s="317"/>
      <c r="E13" s="316" t="s">
        <v>5</v>
      </c>
      <c r="F13" s="26" t="s">
        <v>54</v>
      </c>
      <c r="G13" s="18"/>
      <c r="H13" s="18"/>
      <c r="I13" s="18"/>
      <c r="J13" s="18"/>
      <c r="K13" s="18"/>
      <c r="L13" s="27">
        <f aca="true" t="shared" si="2" ref="L13:R13">L14</f>
        <v>11751.5</v>
      </c>
      <c r="M13" s="118">
        <f t="shared" si="2"/>
        <v>11984.8</v>
      </c>
      <c r="N13" s="27">
        <f t="shared" si="2"/>
        <v>15642.3</v>
      </c>
      <c r="O13" s="210">
        <f t="shared" si="2"/>
        <v>18664.85</v>
      </c>
      <c r="P13" s="27">
        <f t="shared" si="2"/>
        <v>8601.6</v>
      </c>
      <c r="Q13" s="27">
        <f t="shared" si="2"/>
        <v>8601.6</v>
      </c>
      <c r="R13" s="27">
        <f t="shared" si="2"/>
        <v>8601.6</v>
      </c>
    </row>
    <row r="14" spans="1:18" ht="39.75" customHeight="1">
      <c r="A14" s="317"/>
      <c r="B14" s="317"/>
      <c r="C14" s="317"/>
      <c r="D14" s="317"/>
      <c r="E14" s="316"/>
      <c r="F14" s="13" t="s">
        <v>314</v>
      </c>
      <c r="G14" s="21">
        <v>477</v>
      </c>
      <c r="H14" s="21"/>
      <c r="I14" s="21"/>
      <c r="J14" s="21"/>
      <c r="K14" s="21"/>
      <c r="L14" s="22">
        <v>11751.5</v>
      </c>
      <c r="M14" s="119">
        <f>M15+M18+M16</f>
        <v>11984.8</v>
      </c>
      <c r="N14" s="22">
        <f>N15+N16+N17</f>
        <v>15642.3</v>
      </c>
      <c r="O14" s="211">
        <f>O15+O16+O17</f>
        <v>18664.85</v>
      </c>
      <c r="P14" s="22">
        <f>P15+P18+P16</f>
        <v>8601.6</v>
      </c>
      <c r="Q14" s="22">
        <f>Q15+Q18+Q16</f>
        <v>8601.6</v>
      </c>
      <c r="R14" s="22">
        <f>R15+R18+R16</f>
        <v>8601.6</v>
      </c>
    </row>
    <row r="15" spans="1:18" ht="56.25" customHeight="1">
      <c r="A15" s="14" t="s">
        <v>52</v>
      </c>
      <c r="B15" s="14" t="s">
        <v>32</v>
      </c>
      <c r="C15" s="14" t="s">
        <v>46</v>
      </c>
      <c r="D15" s="14"/>
      <c r="E15" s="42" t="s">
        <v>218</v>
      </c>
      <c r="F15" s="13" t="s">
        <v>314</v>
      </c>
      <c r="G15" s="14" t="s">
        <v>94</v>
      </c>
      <c r="H15" s="14" t="s">
        <v>85</v>
      </c>
      <c r="I15" s="14" t="s">
        <v>46</v>
      </c>
      <c r="J15" s="19" t="s">
        <v>324</v>
      </c>
      <c r="K15" s="89" t="s">
        <v>325</v>
      </c>
      <c r="L15" s="22">
        <v>0</v>
      </c>
      <c r="M15" s="117">
        <v>11832.9</v>
      </c>
      <c r="N15" s="22">
        <v>15458.9</v>
      </c>
      <c r="O15" s="22">
        <v>18567.8</v>
      </c>
      <c r="P15" s="22">
        <v>8601.6</v>
      </c>
      <c r="Q15" s="22">
        <v>8601.6</v>
      </c>
      <c r="R15" s="22">
        <v>8601.6</v>
      </c>
    </row>
    <row r="16" spans="1:18" ht="48" customHeight="1">
      <c r="A16" s="14" t="s">
        <v>52</v>
      </c>
      <c r="B16" s="14" t="s">
        <v>32</v>
      </c>
      <c r="C16" s="14" t="s">
        <v>46</v>
      </c>
      <c r="D16" s="14" t="s">
        <v>32</v>
      </c>
      <c r="E16" s="99" t="s">
        <v>223</v>
      </c>
      <c r="F16" s="13" t="s">
        <v>314</v>
      </c>
      <c r="G16" s="14" t="s">
        <v>94</v>
      </c>
      <c r="H16" s="14" t="s">
        <v>85</v>
      </c>
      <c r="I16" s="14" t="s">
        <v>46</v>
      </c>
      <c r="J16" s="19" t="s">
        <v>326</v>
      </c>
      <c r="K16" s="21">
        <v>612</v>
      </c>
      <c r="L16" s="22">
        <v>0</v>
      </c>
      <c r="M16" s="117">
        <v>146.9</v>
      </c>
      <c r="N16" s="22">
        <v>68</v>
      </c>
      <c r="O16" s="117">
        <v>39.55</v>
      </c>
      <c r="P16" s="22">
        <v>0</v>
      </c>
      <c r="Q16" s="22">
        <v>0</v>
      </c>
      <c r="R16" s="22">
        <v>0</v>
      </c>
    </row>
    <row r="17" spans="1:18" ht="68.25" customHeight="1">
      <c r="A17" s="14" t="s">
        <v>52</v>
      </c>
      <c r="B17" s="14" t="s">
        <v>32</v>
      </c>
      <c r="C17" s="14" t="s">
        <v>46</v>
      </c>
      <c r="D17" s="14" t="s">
        <v>81</v>
      </c>
      <c r="E17" s="99" t="s">
        <v>426</v>
      </c>
      <c r="F17" s="13" t="s">
        <v>314</v>
      </c>
      <c r="G17" s="14" t="s">
        <v>94</v>
      </c>
      <c r="H17" s="14" t="s">
        <v>85</v>
      </c>
      <c r="I17" s="14" t="s">
        <v>46</v>
      </c>
      <c r="J17" s="14" t="s">
        <v>319</v>
      </c>
      <c r="K17" s="21">
        <v>612</v>
      </c>
      <c r="L17" s="22">
        <v>0</v>
      </c>
      <c r="M17" s="117">
        <v>0</v>
      </c>
      <c r="N17" s="22">
        <v>115.4</v>
      </c>
      <c r="O17" s="22">
        <v>57.5</v>
      </c>
      <c r="P17" s="22">
        <v>0</v>
      </c>
      <c r="Q17" s="22">
        <v>0</v>
      </c>
      <c r="R17" s="22">
        <v>0</v>
      </c>
    </row>
    <row r="18" spans="1:18" ht="65.25" customHeight="1">
      <c r="A18" s="14" t="s">
        <v>52</v>
      </c>
      <c r="B18" s="14" t="s">
        <v>32</v>
      </c>
      <c r="C18" s="14" t="s">
        <v>46</v>
      </c>
      <c r="D18" s="14" t="s">
        <v>210</v>
      </c>
      <c r="E18" s="42" t="s">
        <v>204</v>
      </c>
      <c r="F18" s="13" t="s">
        <v>314</v>
      </c>
      <c r="G18" s="14" t="s">
        <v>94</v>
      </c>
      <c r="H18" s="14" t="s">
        <v>85</v>
      </c>
      <c r="I18" s="14" t="s">
        <v>46</v>
      </c>
      <c r="J18" s="21">
        <v>310160180</v>
      </c>
      <c r="K18" s="21">
        <v>612</v>
      </c>
      <c r="L18" s="14">
        <v>0</v>
      </c>
      <c r="M18" s="117">
        <v>5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 ht="24.75" customHeight="1">
      <c r="A19" s="317" t="s">
        <v>52</v>
      </c>
      <c r="B19" s="317" t="s">
        <v>29</v>
      </c>
      <c r="C19" s="318"/>
      <c r="D19" s="318"/>
      <c r="E19" s="316" t="s">
        <v>96</v>
      </c>
      <c r="F19" s="26" t="s">
        <v>54</v>
      </c>
      <c r="G19" s="14"/>
      <c r="H19" s="14"/>
      <c r="I19" s="14"/>
      <c r="J19" s="21"/>
      <c r="K19" s="21"/>
      <c r="L19" s="27">
        <f aca="true" t="shared" si="3" ref="L19:R19">L20</f>
        <v>62678.6</v>
      </c>
      <c r="M19" s="118">
        <f t="shared" si="3"/>
        <v>56963.2</v>
      </c>
      <c r="N19" s="122">
        <f t="shared" si="3"/>
        <v>59500.3</v>
      </c>
      <c r="O19" s="122">
        <f t="shared" si="3"/>
        <v>63387.229999999996</v>
      </c>
      <c r="P19" s="122">
        <f t="shared" si="3"/>
        <v>31253.1</v>
      </c>
      <c r="Q19" s="122">
        <f t="shared" si="3"/>
        <v>34545.1</v>
      </c>
      <c r="R19" s="122">
        <f t="shared" si="3"/>
        <v>37300.9</v>
      </c>
    </row>
    <row r="20" spans="1:18" ht="36" customHeight="1">
      <c r="A20" s="317"/>
      <c r="B20" s="317"/>
      <c r="C20" s="318"/>
      <c r="D20" s="318"/>
      <c r="E20" s="316"/>
      <c r="F20" s="13" t="s">
        <v>314</v>
      </c>
      <c r="G20" s="14" t="s">
        <v>94</v>
      </c>
      <c r="H20" s="14"/>
      <c r="I20" s="14"/>
      <c r="J20" s="21"/>
      <c r="K20" s="21"/>
      <c r="L20" s="22">
        <v>62678.6</v>
      </c>
      <c r="M20" s="119">
        <f>SUM(M21+M22)</f>
        <v>56963.2</v>
      </c>
      <c r="N20" s="119">
        <f>SUM(N21+N22)</f>
        <v>59500.3</v>
      </c>
      <c r="O20" s="119">
        <f>SUM(O21+O22)</f>
        <v>63387.229999999996</v>
      </c>
      <c r="P20" s="119">
        <f>SUM(P21)</f>
        <v>31253.1</v>
      </c>
      <c r="Q20" s="119">
        <f>SUM(Q21)</f>
        <v>34545.1</v>
      </c>
      <c r="R20" s="119">
        <f>SUM(R21)</f>
        <v>37300.9</v>
      </c>
    </row>
    <row r="21" spans="1:18" ht="63.75" customHeight="1">
      <c r="A21" s="14" t="s">
        <v>52</v>
      </c>
      <c r="B21" s="14" t="s">
        <v>29</v>
      </c>
      <c r="C21" s="14" t="s">
        <v>46</v>
      </c>
      <c r="D21" s="14"/>
      <c r="E21" s="42" t="s">
        <v>156</v>
      </c>
      <c r="F21" s="13" t="s">
        <v>314</v>
      </c>
      <c r="G21" s="14" t="s">
        <v>94</v>
      </c>
      <c r="H21" s="14" t="s">
        <v>85</v>
      </c>
      <c r="I21" s="14" t="s">
        <v>97</v>
      </c>
      <c r="J21" s="19" t="s">
        <v>327</v>
      </c>
      <c r="K21" s="19" t="s">
        <v>95</v>
      </c>
      <c r="L21" s="22">
        <v>0</v>
      </c>
      <c r="M21" s="117">
        <v>46763.2</v>
      </c>
      <c r="N21" s="22">
        <v>50594.3</v>
      </c>
      <c r="O21" s="211">
        <v>49373.13</v>
      </c>
      <c r="P21" s="22">
        <v>31253.1</v>
      </c>
      <c r="Q21" s="22">
        <v>34545.1</v>
      </c>
      <c r="R21" s="22">
        <v>37300.9</v>
      </c>
    </row>
    <row r="22" spans="1:18" ht="37.5" customHeight="1">
      <c r="A22" s="14" t="s">
        <v>52</v>
      </c>
      <c r="B22" s="14" t="s">
        <v>29</v>
      </c>
      <c r="C22" s="14" t="s">
        <v>46</v>
      </c>
      <c r="D22" s="14" t="s">
        <v>210</v>
      </c>
      <c r="E22" s="42" t="s">
        <v>204</v>
      </c>
      <c r="F22" s="13" t="s">
        <v>314</v>
      </c>
      <c r="G22" s="14" t="s">
        <v>94</v>
      </c>
      <c r="H22" s="14" t="s">
        <v>85</v>
      </c>
      <c r="I22" s="14" t="s">
        <v>250</v>
      </c>
      <c r="J22" s="14" t="s">
        <v>226</v>
      </c>
      <c r="K22" s="19" t="s">
        <v>328</v>
      </c>
      <c r="L22" s="14">
        <v>0</v>
      </c>
      <c r="M22" s="117">
        <v>10200</v>
      </c>
      <c r="N22" s="14" t="s">
        <v>318</v>
      </c>
      <c r="O22" s="14" t="s">
        <v>397</v>
      </c>
      <c r="P22" s="14">
        <v>0</v>
      </c>
      <c r="Q22" s="94">
        <v>0</v>
      </c>
      <c r="R22" s="94">
        <v>0</v>
      </c>
    </row>
    <row r="23" spans="1:18" ht="15" customHeight="1">
      <c r="A23" s="317" t="s">
        <v>52</v>
      </c>
      <c r="B23" s="317" t="s">
        <v>80</v>
      </c>
      <c r="C23" s="38"/>
      <c r="D23" s="38"/>
      <c r="E23" s="321" t="s">
        <v>7</v>
      </c>
      <c r="F23" s="13" t="s">
        <v>314</v>
      </c>
      <c r="G23" s="21"/>
      <c r="H23" s="14"/>
      <c r="I23" s="14"/>
      <c r="J23" s="14"/>
      <c r="K23" s="19"/>
      <c r="L23" s="27">
        <v>2589.2</v>
      </c>
      <c r="M23" s="118">
        <v>3028.1</v>
      </c>
      <c r="N23" s="27">
        <f>N24</f>
        <v>3647.7</v>
      </c>
      <c r="O23" s="27">
        <f>O24</f>
        <v>4159.8</v>
      </c>
      <c r="P23" s="27">
        <f>P24</f>
        <v>1913</v>
      </c>
      <c r="Q23" s="27">
        <f>Q24</f>
        <v>1913</v>
      </c>
      <c r="R23" s="27">
        <f>R24</f>
        <v>1913</v>
      </c>
    </row>
    <row r="24" spans="1:18" ht="37.5" customHeight="1">
      <c r="A24" s="317"/>
      <c r="B24" s="317"/>
      <c r="C24" s="39"/>
      <c r="D24" s="39"/>
      <c r="E24" s="322"/>
      <c r="F24" s="13" t="s">
        <v>314</v>
      </c>
      <c r="G24" s="21">
        <v>477</v>
      </c>
      <c r="H24" s="14"/>
      <c r="I24" s="14"/>
      <c r="J24" s="14"/>
      <c r="K24" s="19"/>
      <c r="L24" s="22">
        <v>2589.2</v>
      </c>
      <c r="M24" s="119">
        <v>3028.1</v>
      </c>
      <c r="N24" s="22">
        <f>N25+N26</f>
        <v>3647.7</v>
      </c>
      <c r="O24" s="22">
        <f>O25+O26</f>
        <v>4159.8</v>
      </c>
      <c r="P24" s="22">
        <f>P25+P26</f>
        <v>1913</v>
      </c>
      <c r="Q24" s="22">
        <f>Q25+Q26</f>
        <v>1913</v>
      </c>
      <c r="R24" s="22">
        <f>R25+R26</f>
        <v>1913</v>
      </c>
    </row>
    <row r="25" spans="1:18" ht="37.5" customHeight="1">
      <c r="A25" s="16" t="s">
        <v>52</v>
      </c>
      <c r="B25" s="16" t="s">
        <v>80</v>
      </c>
      <c r="C25" s="39" t="s">
        <v>46</v>
      </c>
      <c r="D25" s="39"/>
      <c r="E25" s="43" t="s">
        <v>205</v>
      </c>
      <c r="F25" s="13" t="s">
        <v>314</v>
      </c>
      <c r="G25" s="21">
        <v>477</v>
      </c>
      <c r="H25" s="14" t="s">
        <v>85</v>
      </c>
      <c r="I25" s="14" t="s">
        <v>46</v>
      </c>
      <c r="J25" s="19" t="s">
        <v>329</v>
      </c>
      <c r="K25" s="19" t="s">
        <v>95</v>
      </c>
      <c r="L25" s="22">
        <v>0</v>
      </c>
      <c r="M25" s="119">
        <v>3020.1</v>
      </c>
      <c r="N25" s="22">
        <v>3639.1</v>
      </c>
      <c r="O25" s="22">
        <v>4154.6</v>
      </c>
      <c r="P25" s="22">
        <v>1913</v>
      </c>
      <c r="Q25" s="97">
        <v>1913</v>
      </c>
      <c r="R25" s="97">
        <v>1913</v>
      </c>
    </row>
    <row r="26" spans="1:18" ht="57" customHeight="1">
      <c r="A26" s="16" t="s">
        <v>52</v>
      </c>
      <c r="B26" s="16" t="s">
        <v>80</v>
      </c>
      <c r="C26" s="39" t="s">
        <v>46</v>
      </c>
      <c r="D26" s="39" t="s">
        <v>207</v>
      </c>
      <c r="E26" s="43" t="s">
        <v>204</v>
      </c>
      <c r="F26" s="13" t="s">
        <v>314</v>
      </c>
      <c r="G26" s="21" t="s">
        <v>94</v>
      </c>
      <c r="H26" s="14" t="s">
        <v>85</v>
      </c>
      <c r="I26" s="14" t="s">
        <v>46</v>
      </c>
      <c r="J26" s="14" t="s">
        <v>227</v>
      </c>
      <c r="K26" s="19" t="s">
        <v>330</v>
      </c>
      <c r="L26" s="14">
        <v>0</v>
      </c>
      <c r="M26" s="117">
        <v>8</v>
      </c>
      <c r="N26" s="14" t="s">
        <v>317</v>
      </c>
      <c r="O26" s="14" t="s">
        <v>398</v>
      </c>
      <c r="P26" s="14">
        <v>0</v>
      </c>
      <c r="Q26" s="94">
        <v>0</v>
      </c>
      <c r="R26" s="94">
        <v>0</v>
      </c>
    </row>
    <row r="27" spans="1:18" ht="15" customHeight="1">
      <c r="A27" s="317" t="s">
        <v>52</v>
      </c>
      <c r="B27" s="317" t="s">
        <v>81</v>
      </c>
      <c r="C27" s="318"/>
      <c r="D27" s="319"/>
      <c r="E27" s="316" t="s">
        <v>8</v>
      </c>
      <c r="F27" s="26" t="s">
        <v>54</v>
      </c>
      <c r="G27" s="14"/>
      <c r="H27" s="14"/>
      <c r="I27" s="14"/>
      <c r="J27" s="21"/>
      <c r="K27" s="21"/>
      <c r="L27" s="27">
        <v>4442.6</v>
      </c>
      <c r="M27" s="118">
        <f aca="true" t="shared" si="4" ref="M27:R27">M28</f>
        <v>5040.1</v>
      </c>
      <c r="N27" s="27">
        <f t="shared" si="4"/>
        <v>5479.6</v>
      </c>
      <c r="O27" s="27">
        <f t="shared" si="4"/>
        <v>6333.1</v>
      </c>
      <c r="P27" s="27">
        <f t="shared" si="4"/>
        <v>3137</v>
      </c>
      <c r="Q27" s="27">
        <f t="shared" si="4"/>
        <v>3137</v>
      </c>
      <c r="R27" s="27">
        <f t="shared" si="4"/>
        <v>3137</v>
      </c>
    </row>
    <row r="28" spans="1:18" ht="36" customHeight="1">
      <c r="A28" s="317"/>
      <c r="B28" s="317"/>
      <c r="C28" s="318"/>
      <c r="D28" s="319"/>
      <c r="E28" s="316"/>
      <c r="F28" s="13" t="s">
        <v>314</v>
      </c>
      <c r="G28" s="14"/>
      <c r="H28" s="14"/>
      <c r="I28" s="14"/>
      <c r="J28" s="21"/>
      <c r="K28" s="21"/>
      <c r="L28" s="22">
        <v>4442.6</v>
      </c>
      <c r="M28" s="119">
        <v>5040.1</v>
      </c>
      <c r="N28" s="22">
        <f>N29+N30</f>
        <v>5479.6</v>
      </c>
      <c r="O28" s="22">
        <f>O29+O30</f>
        <v>6333.1</v>
      </c>
      <c r="P28" s="22">
        <f>P29+P30</f>
        <v>3137</v>
      </c>
      <c r="Q28" s="22">
        <f>Q29+Q30</f>
        <v>3137</v>
      </c>
      <c r="R28" s="22">
        <f>R29+R30</f>
        <v>3137</v>
      </c>
    </row>
    <row r="29" spans="1:18" ht="53.25" customHeight="1">
      <c r="A29" s="16" t="s">
        <v>52</v>
      </c>
      <c r="B29" s="16" t="s">
        <v>81</v>
      </c>
      <c r="C29" s="14" t="s">
        <v>46</v>
      </c>
      <c r="D29" s="129"/>
      <c r="E29" s="43" t="s">
        <v>154</v>
      </c>
      <c r="F29" s="13" t="s">
        <v>314</v>
      </c>
      <c r="G29" s="14" t="s">
        <v>94</v>
      </c>
      <c r="H29" s="14" t="s">
        <v>85</v>
      </c>
      <c r="I29" s="14" t="s">
        <v>46</v>
      </c>
      <c r="J29" s="19" t="s">
        <v>331</v>
      </c>
      <c r="K29" s="89" t="s">
        <v>332</v>
      </c>
      <c r="L29" s="22">
        <v>0</v>
      </c>
      <c r="M29" s="117">
        <v>5030.1</v>
      </c>
      <c r="N29" s="22">
        <v>5470</v>
      </c>
      <c r="O29" s="22">
        <v>6307.6</v>
      </c>
      <c r="P29" s="22">
        <v>3137</v>
      </c>
      <c r="Q29" s="97">
        <v>3137</v>
      </c>
      <c r="R29" s="97">
        <v>3137</v>
      </c>
    </row>
    <row r="30" spans="1:18" ht="36" customHeight="1">
      <c r="A30" s="16" t="s">
        <v>52</v>
      </c>
      <c r="B30" s="16" t="s">
        <v>81</v>
      </c>
      <c r="C30" s="14" t="s">
        <v>46</v>
      </c>
      <c r="D30" s="130">
        <v>3</v>
      </c>
      <c r="E30" s="42" t="s">
        <v>204</v>
      </c>
      <c r="F30" s="13" t="s">
        <v>314</v>
      </c>
      <c r="G30" s="14" t="s">
        <v>94</v>
      </c>
      <c r="H30" s="14" t="s">
        <v>85</v>
      </c>
      <c r="I30" s="14" t="s">
        <v>46</v>
      </c>
      <c r="J30" s="14" t="s">
        <v>266</v>
      </c>
      <c r="K30" s="89" t="s">
        <v>333</v>
      </c>
      <c r="L30" s="14">
        <v>0</v>
      </c>
      <c r="M30" s="117">
        <v>10</v>
      </c>
      <c r="N30" s="14" t="s">
        <v>316</v>
      </c>
      <c r="O30" s="14" t="s">
        <v>399</v>
      </c>
      <c r="P30" s="14">
        <v>0</v>
      </c>
      <c r="Q30" s="94">
        <v>0</v>
      </c>
      <c r="R30" s="94">
        <v>0</v>
      </c>
    </row>
    <row r="31" spans="1:18" ht="15">
      <c r="A31" s="317" t="s">
        <v>52</v>
      </c>
      <c r="B31" s="317" t="s">
        <v>92</v>
      </c>
      <c r="C31" s="318"/>
      <c r="D31" s="319"/>
      <c r="E31" s="320" t="s">
        <v>9</v>
      </c>
      <c r="F31" s="26" t="s">
        <v>54</v>
      </c>
      <c r="G31" s="29"/>
      <c r="H31" s="14"/>
      <c r="I31" s="14"/>
      <c r="J31" s="29"/>
      <c r="K31" s="21"/>
      <c r="L31" s="27">
        <f aca="true" t="shared" si="5" ref="L31:R31">L32</f>
        <v>4843.7</v>
      </c>
      <c r="M31" s="118">
        <f t="shared" si="5"/>
        <v>6520.2</v>
      </c>
      <c r="N31" s="27">
        <f t="shared" si="5"/>
        <v>5210.5</v>
      </c>
      <c r="O31" s="27">
        <f t="shared" si="5"/>
        <v>7619.9</v>
      </c>
      <c r="P31" s="27">
        <f t="shared" si="5"/>
        <v>2359</v>
      </c>
      <c r="Q31" s="27">
        <f t="shared" si="5"/>
        <v>2359</v>
      </c>
      <c r="R31" s="27">
        <f t="shared" si="5"/>
        <v>2359</v>
      </c>
    </row>
    <row r="32" spans="1:18" ht="35.25" customHeight="1">
      <c r="A32" s="317"/>
      <c r="B32" s="317"/>
      <c r="C32" s="318"/>
      <c r="D32" s="319"/>
      <c r="E32" s="320"/>
      <c r="F32" s="13" t="s">
        <v>314</v>
      </c>
      <c r="G32" s="14" t="s">
        <v>94</v>
      </c>
      <c r="H32" s="14"/>
      <c r="I32" s="14"/>
      <c r="J32" s="29"/>
      <c r="K32" s="22"/>
      <c r="L32" s="22">
        <v>4843.7</v>
      </c>
      <c r="M32" s="119">
        <v>6520.2</v>
      </c>
      <c r="N32" s="22">
        <f>N33+N34+N37+N35</f>
        <v>5210.5</v>
      </c>
      <c r="O32" s="22">
        <f>O33+O34+O37+O35</f>
        <v>7619.9</v>
      </c>
      <c r="P32" s="22">
        <f>P33+P34+P37+P35</f>
        <v>2359</v>
      </c>
      <c r="Q32" s="22">
        <f>Q33+Q34+Q37+Q35</f>
        <v>2359</v>
      </c>
      <c r="R32" s="22">
        <f>R33+R34+R37+R35</f>
        <v>2359</v>
      </c>
    </row>
    <row r="33" spans="1:18" ht="50.25" customHeight="1">
      <c r="A33" s="14" t="s">
        <v>52</v>
      </c>
      <c r="B33" s="14" t="s">
        <v>92</v>
      </c>
      <c r="C33" s="14" t="s">
        <v>47</v>
      </c>
      <c r="D33" s="14"/>
      <c r="E33" s="15" t="s">
        <v>228</v>
      </c>
      <c r="F33" s="13" t="s">
        <v>314</v>
      </c>
      <c r="G33" s="21">
        <v>477</v>
      </c>
      <c r="H33" s="14" t="s">
        <v>85</v>
      </c>
      <c r="I33" s="19" t="s">
        <v>334</v>
      </c>
      <c r="J33" s="28" t="s">
        <v>229</v>
      </c>
      <c r="K33" s="21">
        <v>320</v>
      </c>
      <c r="L33" s="22">
        <v>0</v>
      </c>
      <c r="M33" s="117">
        <v>196.7</v>
      </c>
      <c r="N33" s="22">
        <v>173</v>
      </c>
      <c r="O33" s="22">
        <v>229</v>
      </c>
      <c r="P33" s="22">
        <v>217</v>
      </c>
      <c r="Q33" s="22">
        <v>217</v>
      </c>
      <c r="R33" s="22">
        <v>217</v>
      </c>
    </row>
    <row r="34" spans="1:18" ht="65.25" customHeight="1">
      <c r="A34" s="14" t="s">
        <v>52</v>
      </c>
      <c r="B34" s="14" t="s">
        <v>92</v>
      </c>
      <c r="C34" s="14" t="s">
        <v>46</v>
      </c>
      <c r="D34" s="14" t="s">
        <v>80</v>
      </c>
      <c r="E34" s="15" t="s">
        <v>216</v>
      </c>
      <c r="F34" s="13" t="s">
        <v>314</v>
      </c>
      <c r="G34" s="21">
        <v>477</v>
      </c>
      <c r="H34" s="14" t="s">
        <v>85</v>
      </c>
      <c r="I34" s="14" t="s">
        <v>53</v>
      </c>
      <c r="J34" s="14" t="s">
        <v>230</v>
      </c>
      <c r="K34" s="45" t="s">
        <v>315</v>
      </c>
      <c r="L34" s="22">
        <v>0</v>
      </c>
      <c r="M34" s="117">
        <v>4673.5</v>
      </c>
      <c r="N34" s="22">
        <v>4537.5</v>
      </c>
      <c r="O34" s="22">
        <v>5790.9</v>
      </c>
      <c r="P34" s="22">
        <v>0</v>
      </c>
      <c r="Q34" s="22">
        <v>0</v>
      </c>
      <c r="R34" s="22">
        <v>0</v>
      </c>
    </row>
    <row r="35" spans="1:18" ht="50.25" customHeight="1">
      <c r="A35" s="14" t="s">
        <v>52</v>
      </c>
      <c r="B35" s="14" t="s">
        <v>92</v>
      </c>
      <c r="C35" s="14"/>
      <c r="D35" s="14"/>
      <c r="E35" s="15" t="s">
        <v>403</v>
      </c>
      <c r="F35" s="13" t="s">
        <v>314</v>
      </c>
      <c r="G35" s="21">
        <v>477</v>
      </c>
      <c r="H35" s="14" t="s">
        <v>85</v>
      </c>
      <c r="I35" s="14" t="s">
        <v>53</v>
      </c>
      <c r="J35" s="14" t="s">
        <v>400</v>
      </c>
      <c r="K35" s="45" t="s">
        <v>401</v>
      </c>
      <c r="L35" s="22"/>
      <c r="M35" s="117"/>
      <c r="N35" s="22"/>
      <c r="O35" s="22">
        <v>0</v>
      </c>
      <c r="P35" s="22">
        <v>2142</v>
      </c>
      <c r="Q35" s="22">
        <v>2142</v>
      </c>
      <c r="R35" s="22">
        <v>2142</v>
      </c>
    </row>
    <row r="36" spans="1:18" ht="50.25" customHeight="1">
      <c r="A36" s="14" t="s">
        <v>52</v>
      </c>
      <c r="B36" s="14" t="s">
        <v>92</v>
      </c>
      <c r="C36" s="14" t="s">
        <v>46</v>
      </c>
      <c r="D36" s="14" t="s">
        <v>29</v>
      </c>
      <c r="E36" s="15" t="s">
        <v>204</v>
      </c>
      <c r="F36" s="13" t="s">
        <v>314</v>
      </c>
      <c r="G36" s="21">
        <v>477</v>
      </c>
      <c r="H36" s="14" t="s">
        <v>85</v>
      </c>
      <c r="I36" s="14" t="s">
        <v>53</v>
      </c>
      <c r="J36" s="14" t="s">
        <v>267</v>
      </c>
      <c r="K36" s="45">
        <v>851</v>
      </c>
      <c r="L36" s="22">
        <v>0</v>
      </c>
      <c r="M36" s="117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1:18" ht="103.5" customHeight="1">
      <c r="A37" s="14" t="s">
        <v>52</v>
      </c>
      <c r="B37" s="14" t="s">
        <v>92</v>
      </c>
      <c r="C37" s="14" t="s">
        <v>259</v>
      </c>
      <c r="D37" s="14" t="s">
        <v>29</v>
      </c>
      <c r="E37" s="113" t="s">
        <v>258</v>
      </c>
      <c r="F37" s="13" t="s">
        <v>314</v>
      </c>
      <c r="G37" s="21">
        <v>477</v>
      </c>
      <c r="H37" s="14" t="s">
        <v>85</v>
      </c>
      <c r="I37" s="14" t="s">
        <v>46</v>
      </c>
      <c r="J37" s="19" t="s">
        <v>335</v>
      </c>
      <c r="K37" s="45">
        <v>612</v>
      </c>
      <c r="L37" s="22">
        <v>0</v>
      </c>
      <c r="M37" s="117">
        <v>1550</v>
      </c>
      <c r="N37" s="22">
        <v>500</v>
      </c>
      <c r="O37" s="22">
        <v>1600</v>
      </c>
      <c r="P37" s="22">
        <v>0</v>
      </c>
      <c r="Q37" s="22">
        <v>0</v>
      </c>
      <c r="R37" s="22">
        <v>0</v>
      </c>
    </row>
    <row r="38" spans="1:18" ht="84" customHeight="1">
      <c r="A38" s="111" t="s">
        <v>52</v>
      </c>
      <c r="B38" s="110">
        <v>5</v>
      </c>
      <c r="C38" s="111" t="s">
        <v>250</v>
      </c>
      <c r="D38" s="110"/>
      <c r="E38" s="15" t="s">
        <v>262</v>
      </c>
      <c r="F38" s="13" t="s">
        <v>314</v>
      </c>
      <c r="G38" s="110">
        <v>477</v>
      </c>
      <c r="H38" s="111" t="s">
        <v>85</v>
      </c>
      <c r="I38" s="111" t="s">
        <v>46</v>
      </c>
      <c r="J38" s="111" t="s">
        <v>263</v>
      </c>
      <c r="K38" s="111" t="s">
        <v>264</v>
      </c>
      <c r="L38" s="112" t="s">
        <v>116</v>
      </c>
      <c r="M38" s="112" t="s">
        <v>265</v>
      </c>
      <c r="N38" s="112" t="s">
        <v>116</v>
      </c>
      <c r="O38" s="112" t="s">
        <v>116</v>
      </c>
      <c r="P38" s="112" t="s">
        <v>116</v>
      </c>
      <c r="Q38" s="112" t="s">
        <v>116</v>
      </c>
      <c r="R38" s="112" t="s">
        <v>116</v>
      </c>
    </row>
    <row r="39" s="127" customFormat="1" ht="85.5" customHeight="1">
      <c r="M39" s="120"/>
    </row>
    <row r="40" spans="13:17" ht="15">
      <c r="M40" s="115"/>
      <c r="Q40" s="44"/>
    </row>
    <row r="41" spans="13:17" ht="15">
      <c r="M41" s="115"/>
      <c r="Q41" s="44"/>
    </row>
    <row r="42" spans="13:17" ht="15">
      <c r="M42" s="115"/>
      <c r="Q42" s="44"/>
    </row>
    <row r="43" spans="13:17" ht="15">
      <c r="M43" s="115"/>
      <c r="Q43" s="44"/>
    </row>
    <row r="44" spans="13:17" ht="15">
      <c r="M44" s="115"/>
      <c r="Q44" s="44"/>
    </row>
    <row r="45" spans="13:17" ht="15">
      <c r="M45" s="115"/>
      <c r="Q45" s="44"/>
    </row>
    <row r="46" spans="13:17" ht="15">
      <c r="M46" s="115"/>
      <c r="Q46" s="44"/>
    </row>
    <row r="47" spans="13:17" ht="15">
      <c r="M47" s="115"/>
      <c r="Q47" s="44"/>
    </row>
    <row r="48" spans="13:17" ht="15">
      <c r="M48" s="115"/>
      <c r="Q48" s="44"/>
    </row>
    <row r="49" spans="13:17" ht="15">
      <c r="M49" s="115"/>
      <c r="Q49" s="44"/>
    </row>
    <row r="50" spans="13:17" ht="15">
      <c r="M50" s="115"/>
      <c r="Q50" s="44"/>
    </row>
    <row r="51" ht="15">
      <c r="M51" s="115"/>
    </row>
    <row r="52" ht="15">
      <c r="M52" s="115"/>
    </row>
  </sheetData>
  <sheetProtection/>
  <mergeCells count="36">
    <mergeCell ref="L8:R8"/>
    <mergeCell ref="C11:C12"/>
    <mergeCell ref="E11:E12"/>
    <mergeCell ref="B11:B12"/>
    <mergeCell ref="G8:K8"/>
    <mergeCell ref="F8:F9"/>
    <mergeCell ref="M1:Q1"/>
    <mergeCell ref="M2:Q4"/>
    <mergeCell ref="A6:P6"/>
    <mergeCell ref="E8:E9"/>
    <mergeCell ref="A31:A32"/>
    <mergeCell ref="B31:B32"/>
    <mergeCell ref="C31:C32"/>
    <mergeCell ref="A19:A20"/>
    <mergeCell ref="A23:A24"/>
    <mergeCell ref="A27:A28"/>
    <mergeCell ref="E13:E14"/>
    <mergeCell ref="A8:D8"/>
    <mergeCell ref="D31:D32"/>
    <mergeCell ref="E31:E32"/>
    <mergeCell ref="B13:B14"/>
    <mergeCell ref="C13:C14"/>
    <mergeCell ref="E23:E24"/>
    <mergeCell ref="B27:B28"/>
    <mergeCell ref="E19:E20"/>
    <mergeCell ref="C19:C20"/>
    <mergeCell ref="E27:E28"/>
    <mergeCell ref="B19:B20"/>
    <mergeCell ref="A11:A12"/>
    <mergeCell ref="D11:D12"/>
    <mergeCell ref="A13:A14"/>
    <mergeCell ref="D13:D14"/>
    <mergeCell ref="D19:D20"/>
    <mergeCell ref="B23:B24"/>
    <mergeCell ref="C27:C28"/>
    <mergeCell ref="D27:D28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61">
      <selection activeCell="D74" sqref="D74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20.140625" style="0" customWidth="1"/>
    <col min="4" max="4" width="38.7109375" style="0" customWidth="1"/>
    <col min="5" max="10" width="10.7109375" style="0" customWidth="1"/>
    <col min="11" max="11" width="11.0039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334" t="s">
        <v>392</v>
      </c>
      <c r="I1" s="334"/>
      <c r="J1" s="334"/>
      <c r="K1" s="334"/>
      <c r="L1" s="334"/>
    </row>
    <row r="2" spans="1:12" ht="24" customHeight="1">
      <c r="A2" s="1"/>
      <c r="B2" s="1"/>
      <c r="C2" s="1"/>
      <c r="D2" s="1"/>
      <c r="E2" s="1"/>
      <c r="F2" s="1"/>
      <c r="G2" s="1"/>
      <c r="H2" s="334"/>
      <c r="I2" s="334"/>
      <c r="J2" s="334"/>
      <c r="K2" s="334"/>
      <c r="L2" s="334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3.5" customHeight="1">
      <c r="A4" s="1"/>
      <c r="B4" s="1"/>
      <c r="C4" s="1"/>
      <c r="D4" s="1"/>
      <c r="E4" s="1"/>
      <c r="F4" s="1"/>
      <c r="G4" s="1"/>
      <c r="H4" s="335" t="s">
        <v>393</v>
      </c>
      <c r="I4" s="335"/>
      <c r="J4" s="335"/>
      <c r="K4" s="335"/>
      <c r="L4" s="335"/>
    </row>
    <row r="5" spans="1:12" ht="27.75" customHeight="1">
      <c r="A5" s="1"/>
      <c r="B5" s="1"/>
      <c r="C5" s="1"/>
      <c r="D5" s="1"/>
      <c r="E5" s="1"/>
      <c r="F5" s="1"/>
      <c r="G5" s="1"/>
      <c r="H5" s="335"/>
      <c r="I5" s="335"/>
      <c r="J5" s="335"/>
      <c r="K5" s="335"/>
      <c r="L5" s="335"/>
    </row>
    <row r="6" spans="1:10" ht="18" customHeight="1">
      <c r="A6" s="336" t="s">
        <v>69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0.5" customHeight="1">
      <c r="A7" s="1"/>
      <c r="B7" s="1"/>
      <c r="C7" s="1"/>
      <c r="D7" s="212"/>
      <c r="E7" s="1"/>
      <c r="F7" s="1"/>
      <c r="G7" s="1"/>
      <c r="H7" s="1"/>
      <c r="I7" s="1"/>
      <c r="J7" s="1"/>
    </row>
    <row r="8" spans="1:12" ht="20.25" customHeight="1">
      <c r="A8" s="338" t="s">
        <v>42</v>
      </c>
      <c r="B8" s="339"/>
      <c r="C8" s="329" t="s">
        <v>62</v>
      </c>
      <c r="D8" s="329" t="s">
        <v>39</v>
      </c>
      <c r="E8" s="331" t="s">
        <v>41</v>
      </c>
      <c r="F8" s="332"/>
      <c r="G8" s="332"/>
      <c r="H8" s="332"/>
      <c r="I8" s="332"/>
      <c r="J8" s="332"/>
      <c r="K8" s="332"/>
      <c r="L8" s="333"/>
    </row>
    <row r="9" spans="1:12" ht="33.75" customHeight="1">
      <c r="A9" s="338"/>
      <c r="B9" s="339"/>
      <c r="C9" s="330" t="s">
        <v>31</v>
      </c>
      <c r="D9" s="330"/>
      <c r="E9" s="329" t="s">
        <v>55</v>
      </c>
      <c r="F9" s="329" t="s">
        <v>74</v>
      </c>
      <c r="G9" s="329" t="s">
        <v>75</v>
      </c>
      <c r="H9" s="329" t="s">
        <v>76</v>
      </c>
      <c r="I9" s="329" t="s">
        <v>77</v>
      </c>
      <c r="J9" s="329" t="s">
        <v>78</v>
      </c>
      <c r="K9" s="329" t="s">
        <v>20</v>
      </c>
      <c r="L9" s="329" t="s">
        <v>354</v>
      </c>
    </row>
    <row r="10" spans="1:12" ht="16.5" customHeight="1">
      <c r="A10" s="35" t="s">
        <v>59</v>
      </c>
      <c r="B10" s="35" t="s">
        <v>43</v>
      </c>
      <c r="C10" s="330"/>
      <c r="D10" s="330"/>
      <c r="E10" s="330"/>
      <c r="F10" s="329"/>
      <c r="G10" s="330"/>
      <c r="H10" s="330"/>
      <c r="I10" s="330"/>
      <c r="J10" s="330"/>
      <c r="K10" s="330"/>
      <c r="L10" s="330"/>
    </row>
    <row r="11" spans="1:12" ht="13.5" customHeight="1">
      <c r="A11" s="342" t="s">
        <v>52</v>
      </c>
      <c r="B11" s="340"/>
      <c r="C11" s="344" t="s">
        <v>405</v>
      </c>
      <c r="D11" s="36" t="s">
        <v>54</v>
      </c>
      <c r="E11" s="114">
        <f>E12</f>
        <v>510618.18000000005</v>
      </c>
      <c r="F11" s="114">
        <f aca="true" t="shared" si="0" ref="F11:L11">F12</f>
        <v>86305.6</v>
      </c>
      <c r="G11" s="114">
        <f t="shared" si="0"/>
        <v>83536.40000000001</v>
      </c>
      <c r="H11" s="114">
        <f t="shared" si="0"/>
        <v>89480.40000000001</v>
      </c>
      <c r="I11" s="114">
        <f t="shared" si="0"/>
        <v>100164.88</v>
      </c>
      <c r="J11" s="114">
        <f t="shared" si="0"/>
        <v>47263.7</v>
      </c>
      <c r="K11" s="114">
        <f t="shared" si="0"/>
        <v>50555.7</v>
      </c>
      <c r="L11" s="114">
        <f t="shared" si="0"/>
        <v>53311.5</v>
      </c>
    </row>
    <row r="12" spans="1:12" ht="17.25" customHeight="1">
      <c r="A12" s="342"/>
      <c r="B12" s="340"/>
      <c r="C12" s="344"/>
      <c r="D12" s="32" t="s">
        <v>17</v>
      </c>
      <c r="E12" s="114">
        <f>SUM(F12:L12)</f>
        <v>510618.18000000005</v>
      </c>
      <c r="F12" s="116">
        <f aca="true" t="shared" si="1" ref="F12:K12">F24+F36+F47+F57+F68</f>
        <v>86305.6</v>
      </c>
      <c r="G12" s="116">
        <f t="shared" si="1"/>
        <v>83536.40000000001</v>
      </c>
      <c r="H12" s="116">
        <f t="shared" si="1"/>
        <v>89480.40000000001</v>
      </c>
      <c r="I12" s="116">
        <f t="shared" si="1"/>
        <v>100164.88</v>
      </c>
      <c r="J12" s="116">
        <f t="shared" si="1"/>
        <v>47263.7</v>
      </c>
      <c r="K12" s="116">
        <f t="shared" si="1"/>
        <v>50555.7</v>
      </c>
      <c r="L12" s="116">
        <f>L24+L36+L47+L57+L68</f>
        <v>53311.5</v>
      </c>
    </row>
    <row r="13" spans="1:12" ht="13.5" customHeight="1">
      <c r="A13" s="342"/>
      <c r="B13" s="340"/>
      <c r="C13" s="344"/>
      <c r="D13" s="33" t="s">
        <v>66</v>
      </c>
      <c r="E13" s="114"/>
      <c r="F13" s="116"/>
      <c r="G13" s="116"/>
      <c r="H13" s="116"/>
      <c r="I13" s="116"/>
      <c r="J13" s="116"/>
      <c r="K13" s="116"/>
      <c r="L13" s="116"/>
    </row>
    <row r="14" spans="1:12" ht="17.25" customHeight="1">
      <c r="A14" s="342"/>
      <c r="B14" s="340"/>
      <c r="C14" s="344"/>
      <c r="D14" s="33" t="s">
        <v>18</v>
      </c>
      <c r="E14" s="114">
        <f aca="true" t="shared" si="2" ref="E14:E21">SUM(F14:L14)</f>
        <v>143532.16</v>
      </c>
      <c r="F14" s="116">
        <f aca="true" t="shared" si="3" ref="F14:K14">F26+F38+F49+F59+F70</f>
        <v>11865.400000000001</v>
      </c>
      <c r="G14" s="116">
        <f t="shared" si="3"/>
        <v>22671.260000000002</v>
      </c>
      <c r="H14" s="116">
        <f t="shared" si="3"/>
        <v>25883.1</v>
      </c>
      <c r="I14" s="116">
        <f t="shared" si="3"/>
        <v>35080.6</v>
      </c>
      <c r="J14" s="116">
        <f t="shared" si="3"/>
        <v>16010.6</v>
      </c>
      <c r="K14" s="116">
        <f t="shared" si="3"/>
        <v>16010.6</v>
      </c>
      <c r="L14" s="116">
        <f>L26+L38+L49+L59+L70</f>
        <v>16010.6</v>
      </c>
    </row>
    <row r="15" spans="1:12" ht="17.25" customHeight="1">
      <c r="A15" s="342"/>
      <c r="B15" s="340"/>
      <c r="C15" s="344"/>
      <c r="D15" s="33" t="s">
        <v>269</v>
      </c>
      <c r="E15" s="114">
        <f t="shared" si="2"/>
        <v>1885.35</v>
      </c>
      <c r="F15" s="116">
        <v>0</v>
      </c>
      <c r="G15" s="116">
        <v>538</v>
      </c>
      <c r="H15" s="116">
        <v>0</v>
      </c>
      <c r="I15" s="116">
        <v>1347.35</v>
      </c>
      <c r="J15" s="116">
        <v>0</v>
      </c>
      <c r="K15" s="116">
        <v>0</v>
      </c>
      <c r="L15" s="116">
        <v>0</v>
      </c>
    </row>
    <row r="16" spans="1:12" ht="13.5" customHeight="1">
      <c r="A16" s="342"/>
      <c r="B16" s="340"/>
      <c r="C16" s="344"/>
      <c r="D16" s="33" t="s">
        <v>67</v>
      </c>
      <c r="E16" s="114">
        <f t="shared" si="2"/>
        <v>5836.400000000001</v>
      </c>
      <c r="F16" s="114">
        <f>F28+F39+F60+F72+F50</f>
        <v>4774.700000000001</v>
      </c>
      <c r="G16" s="114">
        <f>G28+G39+G60+G72</f>
        <v>712</v>
      </c>
      <c r="H16" s="114">
        <f>H27+H71</f>
        <v>0</v>
      </c>
      <c r="I16" s="114">
        <v>349.7</v>
      </c>
      <c r="J16" s="114">
        <f>J28+J39+J60+J72</f>
        <v>0</v>
      </c>
      <c r="K16" s="114">
        <f>K28+K39+K60+K72</f>
        <v>0</v>
      </c>
      <c r="L16" s="114">
        <f>L28+L39+L60+L72</f>
        <v>0</v>
      </c>
    </row>
    <row r="17" spans="1:12" ht="13.5" customHeight="1">
      <c r="A17" s="342"/>
      <c r="B17" s="340"/>
      <c r="C17" s="344"/>
      <c r="D17" s="33" t="s">
        <v>65</v>
      </c>
      <c r="E17" s="114">
        <f t="shared" si="2"/>
        <v>0</v>
      </c>
      <c r="F17" s="114">
        <f>F29+F40+F62+F73</f>
        <v>0</v>
      </c>
      <c r="G17" s="114">
        <f>G29+G40+G62+G73</f>
        <v>0</v>
      </c>
      <c r="H17" s="114">
        <f>H28+H72</f>
        <v>0</v>
      </c>
      <c r="I17" s="114">
        <f>I29+I40+I62+I73</f>
        <v>0</v>
      </c>
      <c r="J17" s="114">
        <f>J29+J40+J62+J73</f>
        <v>0</v>
      </c>
      <c r="K17" s="114">
        <f>K29+K40+K62+K73</f>
        <v>0</v>
      </c>
      <c r="L17" s="114">
        <f>L29+L40+L62+L73</f>
        <v>0</v>
      </c>
    </row>
    <row r="18" spans="1:12" ht="13.5" customHeight="1">
      <c r="A18" s="342"/>
      <c r="B18" s="340"/>
      <c r="C18" s="344"/>
      <c r="D18" s="33" t="s">
        <v>247</v>
      </c>
      <c r="E18" s="114">
        <f t="shared" si="2"/>
        <v>2145.94</v>
      </c>
      <c r="F18" s="114">
        <v>146.9</v>
      </c>
      <c r="G18" s="114">
        <v>1315.64</v>
      </c>
      <c r="H18" s="114">
        <v>683.4</v>
      </c>
      <c r="I18" s="114">
        <v>0</v>
      </c>
      <c r="J18" s="114">
        <v>0</v>
      </c>
      <c r="K18" s="114">
        <v>0</v>
      </c>
      <c r="L18" s="114">
        <v>0</v>
      </c>
    </row>
    <row r="19" spans="1:12" ht="13.5" customHeight="1">
      <c r="A19" s="342"/>
      <c r="B19" s="340"/>
      <c r="C19" s="344"/>
      <c r="D19" s="33" t="s">
        <v>71</v>
      </c>
      <c r="E19" s="114">
        <f t="shared" si="2"/>
        <v>0</v>
      </c>
      <c r="F19" s="114">
        <f aca="true" t="shared" si="4" ref="F19:K22">F31+F42+F63+F75</f>
        <v>0</v>
      </c>
      <c r="G19" s="114">
        <f t="shared" si="4"/>
        <v>0</v>
      </c>
      <c r="H19" s="114">
        <f t="shared" si="4"/>
        <v>0</v>
      </c>
      <c r="I19" s="114">
        <f t="shared" si="4"/>
        <v>0</v>
      </c>
      <c r="J19" s="114">
        <f t="shared" si="4"/>
        <v>0</v>
      </c>
      <c r="K19" s="114">
        <f t="shared" si="4"/>
        <v>0</v>
      </c>
      <c r="L19" s="114">
        <f>L31+L42+L63+L75</f>
        <v>0</v>
      </c>
    </row>
    <row r="20" spans="1:12" ht="25.5" customHeight="1">
      <c r="A20" s="342"/>
      <c r="B20" s="340"/>
      <c r="C20" s="344"/>
      <c r="D20" s="34" t="s">
        <v>70</v>
      </c>
      <c r="E20" s="114">
        <f t="shared" si="2"/>
        <v>0</v>
      </c>
      <c r="F20" s="114">
        <f t="shared" si="4"/>
        <v>0</v>
      </c>
      <c r="G20" s="114">
        <f t="shared" si="4"/>
        <v>0</v>
      </c>
      <c r="H20" s="114">
        <f t="shared" si="4"/>
        <v>0</v>
      </c>
      <c r="I20" s="114">
        <f t="shared" si="4"/>
        <v>0</v>
      </c>
      <c r="J20" s="114">
        <f t="shared" si="4"/>
        <v>0</v>
      </c>
      <c r="K20" s="114">
        <f t="shared" si="4"/>
        <v>0</v>
      </c>
      <c r="L20" s="114">
        <f>L32+L43+L64+L76</f>
        <v>0</v>
      </c>
    </row>
    <row r="21" spans="1:13" ht="24.75" customHeight="1">
      <c r="A21" s="342"/>
      <c r="B21" s="340"/>
      <c r="C21" s="344"/>
      <c r="D21" s="34" t="s">
        <v>19</v>
      </c>
      <c r="E21" s="114">
        <f t="shared" si="2"/>
        <v>357218.33</v>
      </c>
      <c r="F21" s="114">
        <f t="shared" si="4"/>
        <v>69518.6</v>
      </c>
      <c r="G21" s="114">
        <f t="shared" si="4"/>
        <v>58299.5</v>
      </c>
      <c r="H21" s="114">
        <f t="shared" si="4"/>
        <v>62913.9</v>
      </c>
      <c r="I21" s="114">
        <v>63387.23</v>
      </c>
      <c r="J21" s="114">
        <f t="shared" si="4"/>
        <v>31253.1</v>
      </c>
      <c r="K21" s="114">
        <f t="shared" si="4"/>
        <v>34545.1</v>
      </c>
      <c r="L21" s="114">
        <f>L33+L44+L65+L77</f>
        <v>37300.9</v>
      </c>
      <c r="M21" s="7"/>
    </row>
    <row r="22" spans="1:13" ht="13.5" customHeight="1">
      <c r="A22" s="343"/>
      <c r="B22" s="341"/>
      <c r="C22" s="344"/>
      <c r="D22" s="34" t="s">
        <v>40</v>
      </c>
      <c r="E22" s="114">
        <f>SUM(F22:J22)</f>
        <v>0</v>
      </c>
      <c r="F22" s="114">
        <f t="shared" si="4"/>
        <v>0</v>
      </c>
      <c r="G22" s="114">
        <f t="shared" si="4"/>
        <v>0</v>
      </c>
      <c r="H22" s="114">
        <f t="shared" si="4"/>
        <v>0</v>
      </c>
      <c r="I22" s="114">
        <f t="shared" si="4"/>
        <v>0</v>
      </c>
      <c r="J22" s="114">
        <f t="shared" si="4"/>
        <v>0</v>
      </c>
      <c r="K22" s="114">
        <f t="shared" si="4"/>
        <v>0</v>
      </c>
      <c r="L22" s="114">
        <f>L34+L45+L66+L78</f>
        <v>0</v>
      </c>
      <c r="M22" s="131"/>
    </row>
    <row r="23" spans="1:13" ht="15.75" customHeight="1">
      <c r="A23" s="340" t="s">
        <v>52</v>
      </c>
      <c r="B23" s="340" t="s">
        <v>32</v>
      </c>
      <c r="C23" s="345" t="s">
        <v>5</v>
      </c>
      <c r="D23" s="36" t="s">
        <v>54</v>
      </c>
      <c r="E23" s="114">
        <f>E24</f>
        <v>83848.25000000001</v>
      </c>
      <c r="F23" s="114">
        <f aca="true" t="shared" si="5" ref="F23:L23">F24</f>
        <v>11751.5</v>
      </c>
      <c r="G23" s="114">
        <f t="shared" si="5"/>
        <v>11984.8</v>
      </c>
      <c r="H23" s="114">
        <v>15642.3</v>
      </c>
      <c r="I23" s="114">
        <v>18664.85</v>
      </c>
      <c r="J23" s="114">
        <f t="shared" si="5"/>
        <v>8601.6</v>
      </c>
      <c r="K23" s="114">
        <f t="shared" si="5"/>
        <v>8601.6</v>
      </c>
      <c r="L23" s="114">
        <f t="shared" si="5"/>
        <v>8601.6</v>
      </c>
      <c r="M23" s="131"/>
    </row>
    <row r="24" spans="1:13" ht="15" customHeight="1">
      <c r="A24" s="340"/>
      <c r="B24" s="340"/>
      <c r="C24" s="345"/>
      <c r="D24" s="32" t="s">
        <v>17</v>
      </c>
      <c r="E24" s="114">
        <f>SUM(F24:L24)</f>
        <v>83848.25000000001</v>
      </c>
      <c r="F24" s="116">
        <v>11751.5</v>
      </c>
      <c r="G24" s="116">
        <f>G30+G33</f>
        <v>11984.8</v>
      </c>
      <c r="H24" s="116">
        <f>H30+H33</f>
        <v>15642.3</v>
      </c>
      <c r="I24" s="116">
        <v>18664.85</v>
      </c>
      <c r="J24" s="116">
        <f>J30+J33+J26</f>
        <v>8601.6</v>
      </c>
      <c r="K24" s="116">
        <f>K30+K33+K26</f>
        <v>8601.6</v>
      </c>
      <c r="L24" s="116">
        <f>L30+L33+L26</f>
        <v>8601.6</v>
      </c>
      <c r="M24" s="131"/>
    </row>
    <row r="25" spans="1:13" ht="13.5" customHeight="1">
      <c r="A25" s="340"/>
      <c r="B25" s="340"/>
      <c r="C25" s="345"/>
      <c r="D25" s="33" t="s">
        <v>66</v>
      </c>
      <c r="E25" s="114"/>
      <c r="F25" s="116"/>
      <c r="G25" s="116"/>
      <c r="H25" s="116"/>
      <c r="I25" s="116"/>
      <c r="J25" s="116"/>
      <c r="K25" s="116"/>
      <c r="L25" s="116"/>
      <c r="M25" s="131"/>
    </row>
    <row r="26" spans="1:13" ht="17.25" customHeight="1">
      <c r="A26" s="340"/>
      <c r="B26" s="340"/>
      <c r="C26" s="345"/>
      <c r="D26" s="33" t="s">
        <v>18</v>
      </c>
      <c r="E26" s="114">
        <f aca="true" t="shared" si="6" ref="E26:E34">SUM(F26:L26)</f>
        <v>44372.6</v>
      </c>
      <c r="F26" s="114">
        <v>0</v>
      </c>
      <c r="G26" s="114">
        <v>0</v>
      </c>
      <c r="H26" s="114">
        <v>0</v>
      </c>
      <c r="I26" s="114">
        <v>18567.8</v>
      </c>
      <c r="J26" s="114">
        <v>8601.6</v>
      </c>
      <c r="K26" s="114">
        <v>8601.6</v>
      </c>
      <c r="L26" s="114">
        <v>8601.6</v>
      </c>
      <c r="M26" s="131"/>
    </row>
    <row r="27" spans="1:13" ht="17.25" customHeight="1">
      <c r="A27" s="340"/>
      <c r="B27" s="340"/>
      <c r="C27" s="345"/>
      <c r="D27" s="33" t="s">
        <v>269</v>
      </c>
      <c r="E27" s="114">
        <f t="shared" si="6"/>
        <v>51.35</v>
      </c>
      <c r="F27" s="114">
        <v>0</v>
      </c>
      <c r="G27" s="114">
        <v>0</v>
      </c>
      <c r="H27" s="114">
        <v>0</v>
      </c>
      <c r="I27" s="114">
        <v>51.35</v>
      </c>
      <c r="J27" s="114">
        <v>0</v>
      </c>
      <c r="K27" s="114">
        <v>0</v>
      </c>
      <c r="L27" s="114">
        <v>0</v>
      </c>
      <c r="M27" s="131"/>
    </row>
    <row r="28" spans="1:13" ht="13.5" customHeight="1">
      <c r="A28" s="340"/>
      <c r="B28" s="340"/>
      <c r="C28" s="345"/>
      <c r="D28" s="33" t="s">
        <v>67</v>
      </c>
      <c r="E28" s="114">
        <f t="shared" si="6"/>
        <v>199.8</v>
      </c>
      <c r="F28" s="114">
        <v>154.1</v>
      </c>
      <c r="G28" s="114">
        <v>0</v>
      </c>
      <c r="H28" s="114">
        <v>0</v>
      </c>
      <c r="I28" s="114">
        <v>45.7</v>
      </c>
      <c r="J28" s="114">
        <f aca="true" t="shared" si="7" ref="I28:L29">SUM(K28:O28)</f>
        <v>0</v>
      </c>
      <c r="K28" s="114">
        <f t="shared" si="7"/>
        <v>0</v>
      </c>
      <c r="L28" s="114">
        <f t="shared" si="7"/>
        <v>0</v>
      </c>
      <c r="M28" s="131"/>
    </row>
    <row r="29" spans="1:13" ht="13.5" customHeight="1">
      <c r="A29" s="340"/>
      <c r="B29" s="340"/>
      <c r="C29" s="345"/>
      <c r="D29" s="33" t="s">
        <v>65</v>
      </c>
      <c r="E29" s="114">
        <f t="shared" si="6"/>
        <v>0</v>
      </c>
      <c r="F29" s="114">
        <f>SUM(G29:K29)</f>
        <v>0</v>
      </c>
      <c r="G29" s="114">
        <f>SUM(H29:L29)</f>
        <v>0</v>
      </c>
      <c r="H29" s="114">
        <f>SUM(I29:M29)</f>
        <v>0</v>
      </c>
      <c r="I29" s="114">
        <f t="shared" si="7"/>
        <v>0</v>
      </c>
      <c r="J29" s="114">
        <f t="shared" si="7"/>
        <v>0</v>
      </c>
      <c r="K29" s="114">
        <f t="shared" si="7"/>
        <v>0</v>
      </c>
      <c r="L29" s="114">
        <f t="shared" si="7"/>
        <v>0</v>
      </c>
      <c r="M29" s="7"/>
    </row>
    <row r="30" spans="1:13" ht="13.5" customHeight="1">
      <c r="A30" s="340"/>
      <c r="B30" s="340"/>
      <c r="C30" s="345"/>
      <c r="D30" s="33" t="s">
        <v>247</v>
      </c>
      <c r="E30" s="114">
        <f t="shared" si="6"/>
        <v>587.4399999999999</v>
      </c>
      <c r="F30" s="114">
        <v>146.9</v>
      </c>
      <c r="G30" s="114">
        <v>257.14</v>
      </c>
      <c r="H30" s="114">
        <v>183.4</v>
      </c>
      <c r="I30" s="114">
        <v>0</v>
      </c>
      <c r="J30" s="114">
        <v>0</v>
      </c>
      <c r="K30" s="114">
        <v>0</v>
      </c>
      <c r="L30" s="114">
        <v>0</v>
      </c>
      <c r="M30" s="7"/>
    </row>
    <row r="31" spans="1:12" ht="13.5" customHeight="1">
      <c r="A31" s="340"/>
      <c r="B31" s="340"/>
      <c r="C31" s="345"/>
      <c r="D31" s="33" t="s">
        <v>71</v>
      </c>
      <c r="E31" s="114">
        <f t="shared" si="6"/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</row>
    <row r="32" spans="1:12" ht="24.75" customHeight="1">
      <c r="A32" s="340"/>
      <c r="B32" s="340"/>
      <c r="C32" s="345"/>
      <c r="D32" s="34" t="s">
        <v>70</v>
      </c>
      <c r="E32" s="114">
        <f t="shared" si="6"/>
        <v>0</v>
      </c>
      <c r="F32" s="114">
        <f aca="true" t="shared" si="8" ref="F32:L32">SUM(G32:K32)</f>
        <v>0</v>
      </c>
      <c r="G32" s="114">
        <f t="shared" si="8"/>
        <v>0</v>
      </c>
      <c r="H32" s="114">
        <f t="shared" si="8"/>
        <v>0</v>
      </c>
      <c r="I32" s="114">
        <f t="shared" si="8"/>
        <v>0</v>
      </c>
      <c r="J32" s="114">
        <f t="shared" si="8"/>
        <v>0</v>
      </c>
      <c r="K32" s="114">
        <f t="shared" si="8"/>
        <v>0</v>
      </c>
      <c r="L32" s="114">
        <f t="shared" si="8"/>
        <v>0</v>
      </c>
    </row>
    <row r="33" spans="1:12" ht="24.75" customHeight="1">
      <c r="A33" s="340"/>
      <c r="B33" s="340"/>
      <c r="C33" s="345"/>
      <c r="D33" s="34" t="s">
        <v>19</v>
      </c>
      <c r="E33" s="114">
        <f t="shared" si="6"/>
        <v>38637.06</v>
      </c>
      <c r="F33" s="114">
        <v>11450.5</v>
      </c>
      <c r="G33" s="114">
        <v>11727.66</v>
      </c>
      <c r="H33" s="114">
        <v>15458.9</v>
      </c>
      <c r="I33" s="114">
        <v>0</v>
      </c>
      <c r="J33" s="114">
        <v>0</v>
      </c>
      <c r="K33" s="114">
        <v>0</v>
      </c>
      <c r="L33" s="114">
        <v>0</v>
      </c>
    </row>
    <row r="34" spans="1:12" ht="13.5" customHeight="1">
      <c r="A34" s="341"/>
      <c r="B34" s="340"/>
      <c r="C34" s="345"/>
      <c r="D34" s="34" t="s">
        <v>40</v>
      </c>
      <c r="E34" s="114">
        <f t="shared" si="6"/>
        <v>0</v>
      </c>
      <c r="F34" s="114">
        <f aca="true" t="shared" si="9" ref="F34:L34">SUM(G34:K34)</f>
        <v>0</v>
      </c>
      <c r="G34" s="114">
        <f t="shared" si="9"/>
        <v>0</v>
      </c>
      <c r="H34" s="114">
        <f t="shared" si="9"/>
        <v>0</v>
      </c>
      <c r="I34" s="114">
        <f t="shared" si="9"/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</row>
    <row r="35" spans="1:12" ht="13.5" customHeight="1">
      <c r="A35" s="340" t="s">
        <v>52</v>
      </c>
      <c r="B35" s="340" t="s">
        <v>29</v>
      </c>
      <c r="C35" s="345" t="s">
        <v>6</v>
      </c>
      <c r="D35" s="36" t="s">
        <v>54</v>
      </c>
      <c r="E35" s="114">
        <f>E36</f>
        <v>345628.43</v>
      </c>
      <c r="F35" s="114">
        <f aca="true" t="shared" si="10" ref="F35:L35">F36</f>
        <v>62678.6</v>
      </c>
      <c r="G35" s="114">
        <f t="shared" si="10"/>
        <v>56963.2</v>
      </c>
      <c r="H35" s="114">
        <f t="shared" si="10"/>
        <v>59500.3</v>
      </c>
      <c r="I35" s="114">
        <v>63387.23</v>
      </c>
      <c r="J35" s="114">
        <f t="shared" si="10"/>
        <v>31253.1</v>
      </c>
      <c r="K35" s="114">
        <f t="shared" si="10"/>
        <v>34545.1</v>
      </c>
      <c r="L35" s="114">
        <f t="shared" si="10"/>
        <v>37300.9</v>
      </c>
    </row>
    <row r="36" spans="1:12" ht="15.75" customHeight="1">
      <c r="A36" s="340"/>
      <c r="B36" s="340"/>
      <c r="C36" s="345"/>
      <c r="D36" s="32" t="s">
        <v>17</v>
      </c>
      <c r="E36" s="114">
        <f>SUM(F36:L36)</f>
        <v>345628.43</v>
      </c>
      <c r="F36" s="116">
        <v>62678.6</v>
      </c>
      <c r="G36" s="116">
        <f>G38+G39+G40++G44+G41</f>
        <v>56963.2</v>
      </c>
      <c r="H36" s="116">
        <f>H38+H44</f>
        <v>59500.3</v>
      </c>
      <c r="I36" s="116">
        <v>63387.23</v>
      </c>
      <c r="J36" s="116">
        <f>J38+J44</f>
        <v>31253.1</v>
      </c>
      <c r="K36" s="116">
        <f>K38+K44</f>
        <v>34545.1</v>
      </c>
      <c r="L36" s="116">
        <f>L38+L44</f>
        <v>37300.9</v>
      </c>
    </row>
    <row r="37" spans="1:12" ht="13.5" customHeight="1">
      <c r="A37" s="340"/>
      <c r="B37" s="340"/>
      <c r="C37" s="345"/>
      <c r="D37" s="33" t="s">
        <v>66</v>
      </c>
      <c r="E37" s="114"/>
      <c r="F37" s="116"/>
      <c r="G37" s="116"/>
      <c r="H37" s="116"/>
      <c r="I37" s="116"/>
      <c r="J37" s="116"/>
      <c r="K37" s="116"/>
      <c r="L37" s="116"/>
    </row>
    <row r="38" spans="1:12" ht="18" customHeight="1">
      <c r="A38" s="340"/>
      <c r="B38" s="340"/>
      <c r="C38" s="345"/>
      <c r="D38" s="33" t="s">
        <v>18</v>
      </c>
      <c r="E38" s="114">
        <f aca="true" t="shared" si="11" ref="E38:E45">SUM(F38:L38)</f>
        <v>22436.66</v>
      </c>
      <c r="F38" s="114">
        <v>0</v>
      </c>
      <c r="G38" s="114">
        <v>10391.36</v>
      </c>
      <c r="H38" s="114">
        <v>12045.3</v>
      </c>
      <c r="I38" s="114">
        <v>0</v>
      </c>
      <c r="J38" s="114">
        <v>0</v>
      </c>
      <c r="K38" s="114">
        <v>0</v>
      </c>
      <c r="L38" s="114">
        <v>0</v>
      </c>
    </row>
    <row r="39" spans="1:12" ht="13.5" customHeight="1">
      <c r="A39" s="340"/>
      <c r="B39" s="340"/>
      <c r="C39" s="345"/>
      <c r="D39" s="33" t="s">
        <v>67</v>
      </c>
      <c r="E39" s="114">
        <f t="shared" si="11"/>
        <v>4610.5</v>
      </c>
      <c r="F39" s="114">
        <v>4610.5</v>
      </c>
      <c r="G39" s="114">
        <v>0</v>
      </c>
      <c r="H39" s="114">
        <f aca="true" t="shared" si="12" ref="H39:L40">SUM(I39:M39)</f>
        <v>0</v>
      </c>
      <c r="I39" s="114">
        <f t="shared" si="12"/>
        <v>0</v>
      </c>
      <c r="J39" s="114">
        <f t="shared" si="12"/>
        <v>0</v>
      </c>
      <c r="K39" s="114">
        <f t="shared" si="12"/>
        <v>0</v>
      </c>
      <c r="L39" s="114">
        <f t="shared" si="12"/>
        <v>0</v>
      </c>
    </row>
    <row r="40" spans="1:12" ht="13.5" customHeight="1">
      <c r="A40" s="340"/>
      <c r="B40" s="340"/>
      <c r="C40" s="345"/>
      <c r="D40" s="33" t="s">
        <v>65</v>
      </c>
      <c r="E40" s="114">
        <f t="shared" si="11"/>
        <v>0</v>
      </c>
      <c r="F40" s="114">
        <f>SUM(G40:K40)</f>
        <v>0</v>
      </c>
      <c r="G40" s="114">
        <f>SUM(H40:L40)</f>
        <v>0</v>
      </c>
      <c r="H40" s="114">
        <f t="shared" si="12"/>
        <v>0</v>
      </c>
      <c r="I40" s="114">
        <f t="shared" si="12"/>
        <v>0</v>
      </c>
      <c r="J40" s="114">
        <f t="shared" si="12"/>
        <v>0</v>
      </c>
      <c r="K40" s="114">
        <f t="shared" si="12"/>
        <v>0</v>
      </c>
      <c r="L40" s="114">
        <f t="shared" si="12"/>
        <v>0</v>
      </c>
    </row>
    <row r="41" spans="1:12" ht="13.5" customHeight="1">
      <c r="A41" s="340"/>
      <c r="B41" s="340"/>
      <c r="C41" s="345"/>
      <c r="D41" s="33" t="s">
        <v>247</v>
      </c>
      <c r="E41" s="114">
        <f t="shared" si="11"/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</row>
    <row r="42" spans="1:12" ht="13.5" customHeight="1">
      <c r="A42" s="340"/>
      <c r="B42" s="340"/>
      <c r="C42" s="345"/>
      <c r="D42" s="33" t="s">
        <v>71</v>
      </c>
      <c r="E42" s="114">
        <f t="shared" si="11"/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</row>
    <row r="43" spans="1:12" ht="27" customHeight="1">
      <c r="A43" s="340"/>
      <c r="B43" s="340"/>
      <c r="C43" s="345"/>
      <c r="D43" s="34" t="s">
        <v>70</v>
      </c>
      <c r="E43" s="114">
        <f t="shared" si="11"/>
        <v>0</v>
      </c>
      <c r="F43" s="114">
        <f aca="true" t="shared" si="13" ref="F43:L43">SUM(G43:K43)</f>
        <v>0</v>
      </c>
      <c r="G43" s="114">
        <f t="shared" si="13"/>
        <v>0</v>
      </c>
      <c r="H43" s="114">
        <f t="shared" si="13"/>
        <v>0</v>
      </c>
      <c r="I43" s="114">
        <f t="shared" si="13"/>
        <v>0</v>
      </c>
      <c r="J43" s="114">
        <f t="shared" si="13"/>
        <v>0</v>
      </c>
      <c r="K43" s="114">
        <f t="shared" si="13"/>
        <v>0</v>
      </c>
      <c r="L43" s="114">
        <f t="shared" si="13"/>
        <v>0</v>
      </c>
    </row>
    <row r="44" spans="1:12" ht="24" customHeight="1">
      <c r="A44" s="340"/>
      <c r="B44" s="340"/>
      <c r="C44" s="345"/>
      <c r="D44" s="34" t="s">
        <v>19</v>
      </c>
      <c r="E44" s="114">
        <f t="shared" si="11"/>
        <v>318581.27</v>
      </c>
      <c r="F44" s="114">
        <v>58068.1</v>
      </c>
      <c r="G44" s="114">
        <v>46571.84</v>
      </c>
      <c r="H44" s="114">
        <v>47455</v>
      </c>
      <c r="I44" s="114">
        <v>63387.23</v>
      </c>
      <c r="J44" s="114">
        <v>31253.1</v>
      </c>
      <c r="K44" s="114">
        <v>34545.1</v>
      </c>
      <c r="L44" s="114">
        <v>37300.9</v>
      </c>
    </row>
    <row r="45" spans="1:12" ht="13.5" customHeight="1">
      <c r="A45" s="341"/>
      <c r="B45" s="340"/>
      <c r="C45" s="345"/>
      <c r="D45" s="34" t="s">
        <v>40</v>
      </c>
      <c r="E45" s="114">
        <f t="shared" si="11"/>
        <v>0</v>
      </c>
      <c r="F45" s="114">
        <f aca="true" t="shared" si="14" ref="F45:L45">SUM(G45:K45)</f>
        <v>0</v>
      </c>
      <c r="G45" s="114">
        <f t="shared" si="14"/>
        <v>0</v>
      </c>
      <c r="H45" s="114">
        <f t="shared" si="14"/>
        <v>0</v>
      </c>
      <c r="I45" s="114">
        <f t="shared" si="14"/>
        <v>0</v>
      </c>
      <c r="J45" s="114">
        <f t="shared" si="14"/>
        <v>0</v>
      </c>
      <c r="K45" s="114">
        <f t="shared" si="14"/>
        <v>0</v>
      </c>
      <c r="L45" s="114">
        <f t="shared" si="14"/>
        <v>0</v>
      </c>
    </row>
    <row r="46" spans="1:12" ht="12" customHeight="1">
      <c r="A46" s="340" t="s">
        <v>52</v>
      </c>
      <c r="B46" s="340" t="s">
        <v>80</v>
      </c>
      <c r="C46" s="345" t="s">
        <v>7</v>
      </c>
      <c r="D46" s="36" t="s">
        <v>54</v>
      </c>
      <c r="E46" s="114">
        <f>E47</f>
        <v>19163.8</v>
      </c>
      <c r="F46" s="114">
        <f aca="true" t="shared" si="15" ref="F46:L46">F47</f>
        <v>2589.2</v>
      </c>
      <c r="G46" s="114">
        <f t="shared" si="15"/>
        <v>3028.1</v>
      </c>
      <c r="H46" s="114">
        <f t="shared" si="15"/>
        <v>3647.7</v>
      </c>
      <c r="I46" s="114">
        <v>4159.8</v>
      </c>
      <c r="J46" s="114">
        <f t="shared" si="15"/>
        <v>1913</v>
      </c>
      <c r="K46" s="114">
        <f t="shared" si="15"/>
        <v>1913</v>
      </c>
      <c r="L46" s="114">
        <f t="shared" si="15"/>
        <v>1913</v>
      </c>
    </row>
    <row r="47" spans="1:12" ht="12" customHeight="1">
      <c r="A47" s="340"/>
      <c r="B47" s="340"/>
      <c r="C47" s="345"/>
      <c r="D47" s="32" t="s">
        <v>17</v>
      </c>
      <c r="E47" s="114">
        <f>SUM(F47:L47)</f>
        <v>19163.8</v>
      </c>
      <c r="F47" s="116">
        <v>2589.2</v>
      </c>
      <c r="G47" s="116">
        <f aca="true" t="shared" si="16" ref="G47:L47">G49+G54</f>
        <v>3028.1</v>
      </c>
      <c r="H47" s="116">
        <f t="shared" si="16"/>
        <v>3647.7</v>
      </c>
      <c r="I47" s="116">
        <v>4159.8</v>
      </c>
      <c r="J47" s="116">
        <f t="shared" si="16"/>
        <v>1913</v>
      </c>
      <c r="K47" s="116">
        <f t="shared" si="16"/>
        <v>1913</v>
      </c>
      <c r="L47" s="116">
        <f t="shared" si="16"/>
        <v>1913</v>
      </c>
    </row>
    <row r="48" spans="1:12" ht="12" customHeight="1">
      <c r="A48" s="340"/>
      <c r="B48" s="340"/>
      <c r="C48" s="345"/>
      <c r="D48" s="33" t="s">
        <v>66</v>
      </c>
      <c r="E48" s="114"/>
      <c r="F48" s="116"/>
      <c r="G48" s="116"/>
      <c r="H48" s="116"/>
      <c r="I48" s="116"/>
      <c r="J48" s="116"/>
      <c r="K48" s="116"/>
      <c r="L48" s="116"/>
    </row>
    <row r="49" spans="1:12" ht="12" customHeight="1">
      <c r="A49" s="340"/>
      <c r="B49" s="340"/>
      <c r="C49" s="345"/>
      <c r="D49" s="33" t="s">
        <v>18</v>
      </c>
      <c r="E49" s="114">
        <f aca="true" t="shared" si="17" ref="E49:E55">SUM(F49:L49)</f>
        <v>19158.5</v>
      </c>
      <c r="F49" s="114">
        <v>2583.9</v>
      </c>
      <c r="G49" s="114">
        <v>3028.1</v>
      </c>
      <c r="H49" s="114">
        <v>3647.7</v>
      </c>
      <c r="I49" s="114">
        <v>4159.8</v>
      </c>
      <c r="J49" s="114">
        <v>1913</v>
      </c>
      <c r="K49" s="114">
        <v>1913</v>
      </c>
      <c r="L49" s="114">
        <v>1913</v>
      </c>
    </row>
    <row r="50" spans="1:12" ht="12" customHeight="1">
      <c r="A50" s="340"/>
      <c r="B50" s="340"/>
      <c r="C50" s="345"/>
      <c r="D50" s="33" t="s">
        <v>67</v>
      </c>
      <c r="E50" s="114">
        <f t="shared" si="17"/>
        <v>5.3</v>
      </c>
      <c r="F50" s="114">
        <v>5.3</v>
      </c>
      <c r="G50" s="114">
        <f aca="true" t="shared" si="18" ref="G50:L51">SUM(H50:L50)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</row>
    <row r="51" spans="1:12" ht="12" customHeight="1">
      <c r="A51" s="340"/>
      <c r="B51" s="340"/>
      <c r="C51" s="345"/>
      <c r="D51" s="33" t="s">
        <v>65</v>
      </c>
      <c r="E51" s="114">
        <f t="shared" si="17"/>
        <v>0</v>
      </c>
      <c r="F51" s="114">
        <f>SUM(G51:K51)</f>
        <v>0</v>
      </c>
      <c r="G51" s="114">
        <f t="shared" si="18"/>
        <v>0</v>
      </c>
      <c r="H51" s="114">
        <f t="shared" si="18"/>
        <v>0</v>
      </c>
      <c r="I51" s="114">
        <f t="shared" si="18"/>
        <v>0</v>
      </c>
      <c r="J51" s="114">
        <f t="shared" si="18"/>
        <v>0</v>
      </c>
      <c r="K51" s="114">
        <f t="shared" si="18"/>
        <v>0</v>
      </c>
      <c r="L51" s="114">
        <f t="shared" si="18"/>
        <v>0</v>
      </c>
    </row>
    <row r="52" spans="1:12" ht="12" customHeight="1">
      <c r="A52" s="340"/>
      <c r="B52" s="340"/>
      <c r="C52" s="345"/>
      <c r="D52" s="33" t="s">
        <v>71</v>
      </c>
      <c r="E52" s="114">
        <f t="shared" si="17"/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</row>
    <row r="53" spans="1:12" ht="21" customHeight="1">
      <c r="A53" s="340"/>
      <c r="B53" s="340"/>
      <c r="C53" s="345"/>
      <c r="D53" s="34" t="s">
        <v>70</v>
      </c>
      <c r="E53" s="114">
        <f t="shared" si="17"/>
        <v>0</v>
      </c>
      <c r="F53" s="114">
        <f aca="true" t="shared" si="19" ref="F53:L53">SUM(G53:K53)</f>
        <v>0</v>
      </c>
      <c r="G53" s="114">
        <f t="shared" si="19"/>
        <v>0</v>
      </c>
      <c r="H53" s="114">
        <f t="shared" si="19"/>
        <v>0</v>
      </c>
      <c r="I53" s="114">
        <f t="shared" si="19"/>
        <v>0</v>
      </c>
      <c r="J53" s="114">
        <f t="shared" si="19"/>
        <v>0</v>
      </c>
      <c r="K53" s="114">
        <f t="shared" si="19"/>
        <v>0</v>
      </c>
      <c r="L53" s="114">
        <f t="shared" si="19"/>
        <v>0</v>
      </c>
    </row>
    <row r="54" spans="1:12" ht="24" customHeight="1">
      <c r="A54" s="340"/>
      <c r="B54" s="340"/>
      <c r="C54" s="345"/>
      <c r="D54" s="34" t="s">
        <v>19</v>
      </c>
      <c r="E54" s="114">
        <f t="shared" si="17"/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</row>
    <row r="55" spans="1:12" ht="16.5" customHeight="1">
      <c r="A55" s="341"/>
      <c r="B55" s="340"/>
      <c r="C55" s="345"/>
      <c r="D55" s="34" t="s">
        <v>40</v>
      </c>
      <c r="E55" s="114">
        <f t="shared" si="17"/>
        <v>0</v>
      </c>
      <c r="F55" s="114">
        <f aca="true" t="shared" si="20" ref="F55:L55">SUM(G55:K55)</f>
        <v>0</v>
      </c>
      <c r="G55" s="114">
        <f t="shared" si="20"/>
        <v>0</v>
      </c>
      <c r="H55" s="114">
        <f t="shared" si="20"/>
        <v>0</v>
      </c>
      <c r="I55" s="114">
        <f t="shared" si="20"/>
        <v>0</v>
      </c>
      <c r="J55" s="114">
        <f t="shared" si="20"/>
        <v>0</v>
      </c>
      <c r="K55" s="114">
        <f t="shared" si="20"/>
        <v>0</v>
      </c>
      <c r="L55" s="114">
        <f t="shared" si="20"/>
        <v>0</v>
      </c>
    </row>
    <row r="56" spans="1:12" ht="13.5" customHeight="1">
      <c r="A56" s="340" t="s">
        <v>52</v>
      </c>
      <c r="B56" s="340" t="s">
        <v>81</v>
      </c>
      <c r="C56" s="345" t="s">
        <v>8</v>
      </c>
      <c r="D56" s="36" t="s">
        <v>54</v>
      </c>
      <c r="E56" s="114">
        <f>E57</f>
        <v>30706.4</v>
      </c>
      <c r="F56" s="114">
        <f aca="true" t="shared" si="21" ref="F56:L56">F57</f>
        <v>4442.6</v>
      </c>
      <c r="G56" s="114">
        <f t="shared" si="21"/>
        <v>5040.1</v>
      </c>
      <c r="H56" s="114">
        <f t="shared" si="21"/>
        <v>5479.6</v>
      </c>
      <c r="I56" s="114">
        <f t="shared" si="21"/>
        <v>6333.1</v>
      </c>
      <c r="J56" s="114">
        <f t="shared" si="21"/>
        <v>3137</v>
      </c>
      <c r="K56" s="114">
        <f t="shared" si="21"/>
        <v>3137</v>
      </c>
      <c r="L56" s="114">
        <f t="shared" si="21"/>
        <v>3137</v>
      </c>
    </row>
    <row r="57" spans="1:12" ht="15" customHeight="1">
      <c r="A57" s="340"/>
      <c r="B57" s="340"/>
      <c r="C57" s="345"/>
      <c r="D57" s="32" t="s">
        <v>17</v>
      </c>
      <c r="E57" s="114">
        <f>SUM(F57:L57)</f>
        <v>30706.4</v>
      </c>
      <c r="F57" s="116">
        <v>4442.6</v>
      </c>
      <c r="G57" s="116">
        <f>G59+G61+G65</f>
        <v>5040.1</v>
      </c>
      <c r="H57" s="116">
        <f>H59+H65</f>
        <v>5479.6</v>
      </c>
      <c r="I57" s="116">
        <f>I59+I65</f>
        <v>6333.1</v>
      </c>
      <c r="J57" s="116">
        <f>J59+J65</f>
        <v>3137</v>
      </c>
      <c r="K57" s="116">
        <f>K59+K65</f>
        <v>3137</v>
      </c>
      <c r="L57" s="116">
        <f>L59+L65</f>
        <v>3137</v>
      </c>
    </row>
    <row r="58" spans="1:12" ht="13.5" customHeight="1">
      <c r="A58" s="340"/>
      <c r="B58" s="340"/>
      <c r="C58" s="345"/>
      <c r="D58" s="33" t="s">
        <v>66</v>
      </c>
      <c r="E58" s="114"/>
      <c r="F58" s="116"/>
      <c r="G58" s="116"/>
      <c r="H58" s="116"/>
      <c r="I58" s="116"/>
      <c r="J58" s="116"/>
      <c r="K58" s="116"/>
      <c r="L58" s="116"/>
    </row>
    <row r="59" spans="1:12" ht="17.25" customHeight="1">
      <c r="A59" s="340"/>
      <c r="B59" s="340"/>
      <c r="C59" s="345"/>
      <c r="D59" s="33" t="s">
        <v>18</v>
      </c>
      <c r="E59" s="114">
        <f aca="true" t="shared" si="22" ref="E59:E66">SUM(F59:L59)</f>
        <v>29743.1</v>
      </c>
      <c r="F59" s="114">
        <v>4437.8</v>
      </c>
      <c r="G59" s="114">
        <v>4081.6</v>
      </c>
      <c r="H59" s="114">
        <v>5479.6</v>
      </c>
      <c r="I59" s="114">
        <v>6333.1</v>
      </c>
      <c r="J59" s="114">
        <v>3137</v>
      </c>
      <c r="K59" s="114">
        <v>3137</v>
      </c>
      <c r="L59" s="114">
        <v>3137</v>
      </c>
    </row>
    <row r="60" spans="1:12" ht="13.5" customHeight="1">
      <c r="A60" s="340"/>
      <c r="B60" s="340"/>
      <c r="C60" s="345"/>
      <c r="D60" s="33" t="s">
        <v>67</v>
      </c>
      <c r="E60" s="114">
        <f t="shared" si="22"/>
        <v>4.8</v>
      </c>
      <c r="F60" s="114">
        <v>4.8</v>
      </c>
      <c r="G60" s="114">
        <v>0</v>
      </c>
      <c r="H60" s="114">
        <f>SUM(I60:M60)</f>
        <v>0</v>
      </c>
      <c r="I60" s="114">
        <f>SUM(J60:N60)</f>
        <v>0</v>
      </c>
      <c r="J60" s="114">
        <f>SUM(K60:O60)</f>
        <v>0</v>
      </c>
      <c r="K60" s="114">
        <f>SUM(L60:P60)</f>
        <v>0</v>
      </c>
      <c r="L60" s="114">
        <f>SUM(M60:Q60)</f>
        <v>0</v>
      </c>
    </row>
    <row r="61" spans="1:12" ht="13.5" customHeight="1">
      <c r="A61" s="340"/>
      <c r="B61" s="340"/>
      <c r="C61" s="345"/>
      <c r="D61" s="33" t="s">
        <v>247</v>
      </c>
      <c r="E61" s="114">
        <f t="shared" si="22"/>
        <v>958.5</v>
      </c>
      <c r="F61" s="114">
        <v>0</v>
      </c>
      <c r="G61" s="114">
        <v>958.5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</row>
    <row r="62" spans="1:12" ht="13.5" customHeight="1">
      <c r="A62" s="340"/>
      <c r="B62" s="340"/>
      <c r="C62" s="345"/>
      <c r="D62" s="33" t="s">
        <v>65</v>
      </c>
      <c r="E62" s="114">
        <f t="shared" si="22"/>
        <v>0</v>
      </c>
      <c r="F62" s="114">
        <f aca="true" t="shared" si="23" ref="F62:L62">SUM(G62:K62)</f>
        <v>0</v>
      </c>
      <c r="G62" s="114">
        <f t="shared" si="23"/>
        <v>0</v>
      </c>
      <c r="H62" s="114">
        <f t="shared" si="23"/>
        <v>0</v>
      </c>
      <c r="I62" s="114">
        <f t="shared" si="23"/>
        <v>0</v>
      </c>
      <c r="J62" s="114">
        <f t="shared" si="23"/>
        <v>0</v>
      </c>
      <c r="K62" s="114">
        <f t="shared" si="23"/>
        <v>0</v>
      </c>
      <c r="L62" s="114">
        <f t="shared" si="23"/>
        <v>0</v>
      </c>
    </row>
    <row r="63" spans="1:12" ht="13.5" customHeight="1">
      <c r="A63" s="340"/>
      <c r="B63" s="340"/>
      <c r="C63" s="345"/>
      <c r="D63" s="33" t="s">
        <v>71</v>
      </c>
      <c r="E63" s="114">
        <f t="shared" si="22"/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</row>
    <row r="64" spans="1:12" ht="27.75" customHeight="1">
      <c r="A64" s="340"/>
      <c r="B64" s="340"/>
      <c r="C64" s="345"/>
      <c r="D64" s="34" t="s">
        <v>70</v>
      </c>
      <c r="E64" s="114">
        <f t="shared" si="22"/>
        <v>0</v>
      </c>
      <c r="F64" s="114">
        <f aca="true" t="shared" si="24" ref="F64:L64">SUM(G64:K64)</f>
        <v>0</v>
      </c>
      <c r="G64" s="114">
        <f t="shared" si="24"/>
        <v>0</v>
      </c>
      <c r="H64" s="114">
        <f t="shared" si="24"/>
        <v>0</v>
      </c>
      <c r="I64" s="114">
        <f t="shared" si="24"/>
        <v>0</v>
      </c>
      <c r="J64" s="114">
        <f t="shared" si="24"/>
        <v>0</v>
      </c>
      <c r="K64" s="114">
        <f t="shared" si="24"/>
        <v>0</v>
      </c>
      <c r="L64" s="114">
        <f t="shared" si="24"/>
        <v>0</v>
      </c>
    </row>
    <row r="65" spans="1:12" ht="25.5" customHeight="1">
      <c r="A65" s="340"/>
      <c r="B65" s="340"/>
      <c r="C65" s="345"/>
      <c r="D65" s="34" t="s">
        <v>19</v>
      </c>
      <c r="E65" s="114">
        <f t="shared" si="22"/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</row>
    <row r="66" spans="1:12" ht="13.5" customHeight="1">
      <c r="A66" s="341"/>
      <c r="B66" s="340"/>
      <c r="C66" s="345"/>
      <c r="D66" s="34" t="s">
        <v>40</v>
      </c>
      <c r="E66" s="114">
        <f t="shared" si="22"/>
        <v>0</v>
      </c>
      <c r="F66" s="114">
        <f aca="true" t="shared" si="25" ref="F66:L66">SUM(G66:K66)</f>
        <v>0</v>
      </c>
      <c r="G66" s="114">
        <f t="shared" si="25"/>
        <v>0</v>
      </c>
      <c r="H66" s="114">
        <f t="shared" si="25"/>
        <v>0</v>
      </c>
      <c r="I66" s="114">
        <f t="shared" si="25"/>
        <v>0</v>
      </c>
      <c r="J66" s="114">
        <f t="shared" si="25"/>
        <v>0</v>
      </c>
      <c r="K66" s="114">
        <f t="shared" si="25"/>
        <v>0</v>
      </c>
      <c r="L66" s="114">
        <f t="shared" si="25"/>
        <v>0</v>
      </c>
    </row>
    <row r="67" spans="1:12" ht="15">
      <c r="A67" s="340" t="s">
        <v>52</v>
      </c>
      <c r="B67" s="340" t="s">
        <v>92</v>
      </c>
      <c r="C67" s="345" t="s">
        <v>9</v>
      </c>
      <c r="D67" s="36" t="s">
        <v>54</v>
      </c>
      <c r="E67" s="114">
        <f>E68</f>
        <v>31271.300000000003</v>
      </c>
      <c r="F67" s="114">
        <f aca="true" t="shared" si="26" ref="F67:L67">F68</f>
        <v>4843.7</v>
      </c>
      <c r="G67" s="114">
        <f t="shared" si="26"/>
        <v>6520.2</v>
      </c>
      <c r="H67" s="114">
        <f t="shared" si="26"/>
        <v>5210.5</v>
      </c>
      <c r="I67" s="114">
        <v>7619.9</v>
      </c>
      <c r="J67" s="114">
        <f t="shared" si="26"/>
        <v>2359</v>
      </c>
      <c r="K67" s="114">
        <f t="shared" si="26"/>
        <v>2359</v>
      </c>
      <c r="L67" s="114">
        <f t="shared" si="26"/>
        <v>2359</v>
      </c>
    </row>
    <row r="68" spans="1:12" ht="15">
      <c r="A68" s="340"/>
      <c r="B68" s="340"/>
      <c r="C68" s="345"/>
      <c r="D68" s="32" t="s">
        <v>17</v>
      </c>
      <c r="E68" s="114">
        <f>SUM(F68:L68)</f>
        <v>31271.300000000003</v>
      </c>
      <c r="F68" s="116">
        <f aca="true" t="shared" si="27" ref="F68:K68">F70+F71+F72+F74</f>
        <v>4843.7</v>
      </c>
      <c r="G68" s="116">
        <f t="shared" si="27"/>
        <v>6520.2</v>
      </c>
      <c r="H68" s="116">
        <f t="shared" si="27"/>
        <v>5210.5</v>
      </c>
      <c r="I68" s="116">
        <v>7619.9</v>
      </c>
      <c r="J68" s="116">
        <f t="shared" si="27"/>
        <v>2359</v>
      </c>
      <c r="K68" s="116">
        <f t="shared" si="27"/>
        <v>2359</v>
      </c>
      <c r="L68" s="116">
        <f>L70+L71+L72+L74</f>
        <v>2359</v>
      </c>
    </row>
    <row r="69" spans="1:12" ht="15">
      <c r="A69" s="340"/>
      <c r="B69" s="340"/>
      <c r="C69" s="345"/>
      <c r="D69" s="33" t="s">
        <v>66</v>
      </c>
      <c r="E69" s="114"/>
      <c r="F69" s="116"/>
      <c r="G69" s="116"/>
      <c r="H69" s="116"/>
      <c r="I69" s="116"/>
      <c r="J69" s="116"/>
      <c r="K69" s="116"/>
      <c r="L69" s="116"/>
    </row>
    <row r="70" spans="1:12" ht="22.5">
      <c r="A70" s="340"/>
      <c r="B70" s="340"/>
      <c r="C70" s="345"/>
      <c r="D70" s="33" t="s">
        <v>18</v>
      </c>
      <c r="E70" s="114">
        <f aca="true" t="shared" si="28" ref="E70:E78">SUM(F70:L70)</f>
        <v>27821.3</v>
      </c>
      <c r="F70" s="114">
        <v>4843.7</v>
      </c>
      <c r="G70" s="114">
        <v>5170.2</v>
      </c>
      <c r="H70" s="114">
        <v>4710.5</v>
      </c>
      <c r="I70" s="114">
        <v>6019.9</v>
      </c>
      <c r="J70" s="114">
        <v>2359</v>
      </c>
      <c r="K70" s="114">
        <v>2359</v>
      </c>
      <c r="L70" s="114">
        <v>2359</v>
      </c>
    </row>
    <row r="71" spans="1:12" ht="15">
      <c r="A71" s="340"/>
      <c r="B71" s="340"/>
      <c r="C71" s="345"/>
      <c r="D71" s="33" t="s">
        <v>268</v>
      </c>
      <c r="E71" s="114">
        <f t="shared" si="28"/>
        <v>1834</v>
      </c>
      <c r="F71" s="114">
        <v>0</v>
      </c>
      <c r="G71" s="114">
        <v>538</v>
      </c>
      <c r="H71" s="114">
        <v>0</v>
      </c>
      <c r="I71" s="114">
        <v>1296</v>
      </c>
      <c r="J71" s="114">
        <v>0</v>
      </c>
      <c r="K71" s="114">
        <v>0</v>
      </c>
      <c r="L71" s="114">
        <v>0</v>
      </c>
    </row>
    <row r="72" spans="1:12" ht="15">
      <c r="A72" s="340"/>
      <c r="B72" s="340"/>
      <c r="C72" s="345"/>
      <c r="D72" s="33" t="s">
        <v>67</v>
      </c>
      <c r="E72" s="114">
        <f t="shared" si="28"/>
        <v>1016</v>
      </c>
      <c r="F72" s="114">
        <v>0</v>
      </c>
      <c r="G72" s="114">
        <v>712</v>
      </c>
      <c r="H72" s="114">
        <v>0</v>
      </c>
      <c r="I72" s="114">
        <v>304</v>
      </c>
      <c r="J72" s="114">
        <f aca="true" t="shared" si="29" ref="I72:L73">SUM(K72:O72)</f>
        <v>0</v>
      </c>
      <c r="K72" s="114">
        <f t="shared" si="29"/>
        <v>0</v>
      </c>
      <c r="L72" s="114">
        <f t="shared" si="29"/>
        <v>0</v>
      </c>
    </row>
    <row r="73" spans="1:12" ht="15">
      <c r="A73" s="340"/>
      <c r="B73" s="340"/>
      <c r="C73" s="345"/>
      <c r="D73" s="33" t="s">
        <v>65</v>
      </c>
      <c r="E73" s="114">
        <f t="shared" si="28"/>
        <v>0</v>
      </c>
      <c r="F73" s="114">
        <f>SUM(G73:K73)</f>
        <v>0</v>
      </c>
      <c r="G73" s="114">
        <f>SUM(H73:L73)</f>
        <v>0</v>
      </c>
      <c r="H73" s="114">
        <f>SUM(I73:M73)</f>
        <v>0</v>
      </c>
      <c r="I73" s="114">
        <f t="shared" si="29"/>
        <v>0</v>
      </c>
      <c r="J73" s="114">
        <f t="shared" si="29"/>
        <v>0</v>
      </c>
      <c r="K73" s="114">
        <f t="shared" si="29"/>
        <v>0</v>
      </c>
      <c r="L73" s="114">
        <f t="shared" si="29"/>
        <v>0</v>
      </c>
    </row>
    <row r="74" spans="1:12" ht="15">
      <c r="A74" s="340"/>
      <c r="B74" s="340"/>
      <c r="C74" s="345"/>
      <c r="D74" s="33" t="s">
        <v>247</v>
      </c>
      <c r="E74" s="114">
        <f t="shared" si="28"/>
        <v>600</v>
      </c>
      <c r="F74" s="114">
        <v>0</v>
      </c>
      <c r="G74" s="114">
        <v>100</v>
      </c>
      <c r="H74" s="114">
        <v>500</v>
      </c>
      <c r="I74" s="114">
        <v>0</v>
      </c>
      <c r="J74" s="114">
        <v>0</v>
      </c>
      <c r="K74" s="114">
        <v>0</v>
      </c>
      <c r="L74" s="114">
        <v>0</v>
      </c>
    </row>
    <row r="75" spans="1:12" ht="15">
      <c r="A75" s="340"/>
      <c r="B75" s="340"/>
      <c r="C75" s="345"/>
      <c r="D75" s="33" t="s">
        <v>71</v>
      </c>
      <c r="E75" s="114">
        <f t="shared" si="28"/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</row>
    <row r="76" spans="1:12" ht="24.75" customHeight="1">
      <c r="A76" s="340"/>
      <c r="B76" s="340"/>
      <c r="C76" s="345"/>
      <c r="D76" s="34" t="s">
        <v>70</v>
      </c>
      <c r="E76" s="114">
        <f t="shared" si="28"/>
        <v>0</v>
      </c>
      <c r="F76" s="114">
        <f aca="true" t="shared" si="30" ref="F76:L76">SUM(G76:K76)</f>
        <v>0</v>
      </c>
      <c r="G76" s="114">
        <f t="shared" si="30"/>
        <v>0</v>
      </c>
      <c r="H76" s="114">
        <f t="shared" si="30"/>
        <v>0</v>
      </c>
      <c r="I76" s="114">
        <f t="shared" si="30"/>
        <v>0</v>
      </c>
      <c r="J76" s="114">
        <f t="shared" si="30"/>
        <v>0</v>
      </c>
      <c r="K76" s="114">
        <f t="shared" si="30"/>
        <v>0</v>
      </c>
      <c r="L76" s="114">
        <f t="shared" si="30"/>
        <v>0</v>
      </c>
    </row>
    <row r="77" spans="1:12" ht="26.25" customHeight="1">
      <c r="A77" s="340"/>
      <c r="B77" s="340"/>
      <c r="C77" s="345"/>
      <c r="D77" s="34" t="s">
        <v>19</v>
      </c>
      <c r="E77" s="114">
        <f t="shared" si="28"/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</row>
    <row r="78" spans="1:12" ht="15">
      <c r="A78" s="341"/>
      <c r="B78" s="340"/>
      <c r="C78" s="345"/>
      <c r="D78" s="34" t="s">
        <v>40</v>
      </c>
      <c r="E78" s="114">
        <f t="shared" si="28"/>
        <v>0</v>
      </c>
      <c r="F78" s="114">
        <f aca="true" t="shared" si="31" ref="F78:L78">SUM(G78:K78)</f>
        <v>0</v>
      </c>
      <c r="G78" s="114">
        <f t="shared" si="31"/>
        <v>0</v>
      </c>
      <c r="H78" s="114">
        <f t="shared" si="31"/>
        <v>0</v>
      </c>
      <c r="I78" s="114">
        <f t="shared" si="31"/>
        <v>0</v>
      </c>
      <c r="J78" s="114">
        <f t="shared" si="31"/>
        <v>0</v>
      </c>
      <c r="K78" s="114">
        <f t="shared" si="31"/>
        <v>0</v>
      </c>
      <c r="L78" s="114">
        <f t="shared" si="31"/>
        <v>0</v>
      </c>
    </row>
    <row r="79" spans="2:12" ht="15">
      <c r="B79" s="41"/>
      <c r="E79" s="115"/>
      <c r="F79" s="115"/>
      <c r="G79" s="115"/>
      <c r="H79" s="115"/>
      <c r="I79" s="115"/>
      <c r="J79" s="115"/>
      <c r="K79" s="115"/>
      <c r="L79" s="115"/>
    </row>
    <row r="80" spans="2:12" ht="15">
      <c r="B80" s="41"/>
      <c r="E80" s="115"/>
      <c r="F80" s="115"/>
      <c r="G80" s="115"/>
      <c r="H80" s="115"/>
      <c r="I80" s="115"/>
      <c r="J80" s="115"/>
      <c r="K80" s="115"/>
      <c r="L80" s="115"/>
    </row>
    <row r="81" spans="2:12" ht="15">
      <c r="B81" s="41"/>
      <c r="E81" s="115"/>
      <c r="F81" s="115"/>
      <c r="G81" s="115"/>
      <c r="H81" s="115"/>
      <c r="I81" s="115"/>
      <c r="J81" s="115"/>
      <c r="K81" s="115"/>
      <c r="L81" s="115"/>
    </row>
    <row r="82" spans="5:12" ht="15">
      <c r="E82" s="115"/>
      <c r="F82" s="115"/>
      <c r="G82" s="115"/>
      <c r="H82" s="115"/>
      <c r="I82" s="115"/>
      <c r="J82" s="115"/>
      <c r="K82" s="115"/>
      <c r="L82" s="115"/>
    </row>
    <row r="83" spans="5:12" ht="15">
      <c r="E83" s="115"/>
      <c r="F83" s="115"/>
      <c r="G83" s="115"/>
      <c r="H83" s="115"/>
      <c r="I83" s="115"/>
      <c r="J83" s="115"/>
      <c r="K83" s="115"/>
      <c r="L83" s="115"/>
    </row>
    <row r="84" spans="5:12" ht="15">
      <c r="E84" s="115"/>
      <c r="F84" s="115"/>
      <c r="G84" s="115"/>
      <c r="H84" s="115"/>
      <c r="I84" s="115"/>
      <c r="J84" s="115"/>
      <c r="K84" s="115"/>
      <c r="L84" s="115"/>
    </row>
    <row r="85" spans="5:12" ht="15">
      <c r="E85" s="115"/>
      <c r="F85" s="115"/>
      <c r="G85" s="115"/>
      <c r="H85" s="115"/>
      <c r="I85" s="115"/>
      <c r="J85" s="115"/>
      <c r="K85" s="115"/>
      <c r="L85" s="115"/>
    </row>
    <row r="86" spans="5:12" ht="15">
      <c r="E86" s="115"/>
      <c r="F86" s="115"/>
      <c r="G86" s="115"/>
      <c r="H86" s="115"/>
      <c r="I86" s="115"/>
      <c r="J86" s="115"/>
      <c r="K86" s="115"/>
      <c r="L86" s="115"/>
    </row>
    <row r="87" spans="5:12" ht="15">
      <c r="E87" s="115"/>
      <c r="F87" s="115"/>
      <c r="G87" s="115"/>
      <c r="H87" s="115"/>
      <c r="I87" s="115"/>
      <c r="J87" s="115"/>
      <c r="K87" s="115"/>
      <c r="L87" s="115"/>
    </row>
    <row r="88" spans="5:12" ht="15">
      <c r="E88" s="115"/>
      <c r="F88" s="115"/>
      <c r="G88" s="115"/>
      <c r="H88" s="115"/>
      <c r="I88" s="115"/>
      <c r="J88" s="115"/>
      <c r="K88" s="115"/>
      <c r="L88" s="115"/>
    </row>
    <row r="89" spans="5:12" ht="15">
      <c r="E89" s="115"/>
      <c r="F89" s="115"/>
      <c r="G89" s="115"/>
      <c r="H89" s="115"/>
      <c r="I89" s="115"/>
      <c r="J89" s="115"/>
      <c r="K89" s="115"/>
      <c r="L89" s="115"/>
    </row>
    <row r="90" spans="5:12" ht="15">
      <c r="E90" s="115"/>
      <c r="F90" s="115"/>
      <c r="G90" s="115"/>
      <c r="H90" s="115"/>
      <c r="I90" s="115"/>
      <c r="J90" s="115"/>
      <c r="K90" s="115"/>
      <c r="L90" s="115"/>
    </row>
    <row r="91" spans="5:12" ht="15">
      <c r="E91" s="115"/>
      <c r="F91" s="115"/>
      <c r="G91" s="115"/>
      <c r="H91" s="115"/>
      <c r="I91" s="115"/>
      <c r="J91" s="115"/>
      <c r="K91" s="115"/>
      <c r="L91" s="115"/>
    </row>
    <row r="92" spans="5:12" ht="15">
      <c r="E92" s="115"/>
      <c r="F92" s="115"/>
      <c r="G92" s="115"/>
      <c r="H92" s="115"/>
      <c r="I92" s="115"/>
      <c r="J92" s="115"/>
      <c r="K92" s="115"/>
      <c r="L92" s="115"/>
    </row>
    <row r="93" spans="5:12" ht="15">
      <c r="E93" s="115"/>
      <c r="F93" s="115"/>
      <c r="G93" s="115"/>
      <c r="H93" s="115"/>
      <c r="I93" s="115"/>
      <c r="J93" s="115"/>
      <c r="K93" s="115"/>
      <c r="L93" s="115"/>
    </row>
    <row r="94" spans="5:12" ht="15">
      <c r="E94" s="115"/>
      <c r="F94" s="115"/>
      <c r="G94" s="115"/>
      <c r="H94" s="115"/>
      <c r="I94" s="115"/>
      <c r="J94" s="115"/>
      <c r="K94" s="115"/>
      <c r="L94" s="115"/>
    </row>
    <row r="95" spans="5:12" ht="15">
      <c r="E95" s="115"/>
      <c r="F95" s="115"/>
      <c r="G95" s="115"/>
      <c r="H95" s="115"/>
      <c r="I95" s="115"/>
      <c r="J95" s="115"/>
      <c r="K95" s="115"/>
      <c r="L95" s="115"/>
    </row>
    <row r="96" spans="5:12" ht="15">
      <c r="E96" s="115"/>
      <c r="F96" s="115"/>
      <c r="G96" s="115"/>
      <c r="H96" s="115"/>
      <c r="I96" s="115"/>
      <c r="J96" s="115"/>
      <c r="K96" s="115"/>
      <c r="L96" s="115"/>
    </row>
    <row r="97" spans="5:12" ht="15">
      <c r="E97" s="115"/>
      <c r="F97" s="115"/>
      <c r="G97" s="115"/>
      <c r="H97" s="115"/>
      <c r="I97" s="115"/>
      <c r="J97" s="115"/>
      <c r="K97" s="115"/>
      <c r="L97" s="115"/>
    </row>
    <row r="98" spans="5:12" ht="15">
      <c r="E98" s="115"/>
      <c r="F98" s="115"/>
      <c r="G98" s="115"/>
      <c r="H98" s="115"/>
      <c r="I98" s="115"/>
      <c r="J98" s="115"/>
      <c r="K98" s="115"/>
      <c r="L98" s="115"/>
    </row>
    <row r="99" spans="5:12" ht="15">
      <c r="E99" s="115"/>
      <c r="F99" s="115"/>
      <c r="G99" s="115"/>
      <c r="H99" s="115"/>
      <c r="I99" s="115"/>
      <c r="J99" s="115"/>
      <c r="K99" s="115"/>
      <c r="L99" s="115"/>
    </row>
    <row r="100" spans="5:12" ht="15">
      <c r="E100" s="115"/>
      <c r="F100" s="115"/>
      <c r="G100" s="115"/>
      <c r="H100" s="115"/>
      <c r="I100" s="115"/>
      <c r="J100" s="115"/>
      <c r="K100" s="115"/>
      <c r="L100" s="115"/>
    </row>
    <row r="101" spans="5:12" ht="15">
      <c r="E101" s="115"/>
      <c r="F101" s="115"/>
      <c r="G101" s="115"/>
      <c r="H101" s="115"/>
      <c r="I101" s="115"/>
      <c r="J101" s="115"/>
      <c r="K101" s="115"/>
      <c r="L101" s="115"/>
    </row>
    <row r="102" spans="5:12" ht="15">
      <c r="E102" s="115"/>
      <c r="F102" s="115"/>
      <c r="G102" s="115"/>
      <c r="H102" s="115"/>
      <c r="I102" s="115"/>
      <c r="J102" s="115"/>
      <c r="K102" s="115"/>
      <c r="L102" s="115"/>
    </row>
    <row r="103" spans="5:12" ht="15">
      <c r="E103" s="115"/>
      <c r="F103" s="115"/>
      <c r="G103" s="115"/>
      <c r="H103" s="115"/>
      <c r="I103" s="115"/>
      <c r="J103" s="115"/>
      <c r="K103" s="115"/>
      <c r="L103" s="115"/>
    </row>
    <row r="104" spans="5:12" ht="15">
      <c r="E104" s="115"/>
      <c r="F104" s="115"/>
      <c r="G104" s="115"/>
      <c r="H104" s="115"/>
      <c r="I104" s="115"/>
      <c r="J104" s="115"/>
      <c r="K104" s="115"/>
      <c r="L104" s="115"/>
    </row>
    <row r="105" spans="5:12" ht="15">
      <c r="E105" s="115"/>
      <c r="F105" s="115"/>
      <c r="G105" s="115"/>
      <c r="H105" s="115"/>
      <c r="I105" s="115"/>
      <c r="J105" s="115"/>
      <c r="K105" s="115"/>
      <c r="L105" s="115"/>
    </row>
    <row r="106" spans="5:12" ht="15">
      <c r="E106" s="115"/>
      <c r="F106" s="115"/>
      <c r="G106" s="115"/>
      <c r="H106" s="115"/>
      <c r="I106" s="115"/>
      <c r="J106" s="115"/>
      <c r="K106" s="115"/>
      <c r="L106" s="115"/>
    </row>
    <row r="107" spans="5:12" ht="15">
      <c r="E107" s="115"/>
      <c r="F107" s="115"/>
      <c r="G107" s="115"/>
      <c r="H107" s="115"/>
      <c r="I107" s="115"/>
      <c r="J107" s="115"/>
      <c r="K107" s="115"/>
      <c r="L107" s="115"/>
    </row>
    <row r="108" spans="5:12" ht="15">
      <c r="E108" s="115"/>
      <c r="F108" s="115"/>
      <c r="G108" s="115"/>
      <c r="H108" s="115"/>
      <c r="I108" s="115"/>
      <c r="J108" s="115"/>
      <c r="K108" s="115"/>
      <c r="L108" s="115"/>
    </row>
  </sheetData>
  <sheetProtection/>
  <mergeCells count="33">
    <mergeCell ref="C35:C45"/>
    <mergeCell ref="A35:A45"/>
    <mergeCell ref="B35:B45"/>
    <mergeCell ref="C23:C34"/>
    <mergeCell ref="B23:B34"/>
    <mergeCell ref="A23:A34"/>
    <mergeCell ref="A67:A78"/>
    <mergeCell ref="B67:B78"/>
    <mergeCell ref="C67:C78"/>
    <mergeCell ref="A46:A55"/>
    <mergeCell ref="B46:B55"/>
    <mergeCell ref="A56:A66"/>
    <mergeCell ref="B56:B66"/>
    <mergeCell ref="C56:C66"/>
    <mergeCell ref="C46:C55"/>
    <mergeCell ref="A8:B9"/>
    <mergeCell ref="F9:F10"/>
    <mergeCell ref="G9:G10"/>
    <mergeCell ref="B11:B22"/>
    <mergeCell ref="A11:A22"/>
    <mergeCell ref="C8:C10"/>
    <mergeCell ref="E9:E10"/>
    <mergeCell ref="C11:C22"/>
    <mergeCell ref="L9:L10"/>
    <mergeCell ref="E8:L8"/>
    <mergeCell ref="H1:L2"/>
    <mergeCell ref="H4:L5"/>
    <mergeCell ref="K9:K10"/>
    <mergeCell ref="I9:I10"/>
    <mergeCell ref="H9:H10"/>
    <mergeCell ref="A6:J6"/>
    <mergeCell ref="J9:J10"/>
    <mergeCell ref="D8:D10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2017-01-18T06:02:58Z</cp:lastPrinted>
  <dcterms:created xsi:type="dcterms:W3CDTF">2006-09-28T05:33:49Z</dcterms:created>
  <dcterms:modified xsi:type="dcterms:W3CDTF">2019-03-18T09:03:52Z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